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8" sheetId="8" r:id="rId8"/>
    <sheet name="Fig3-9" sheetId="9" r:id="rId9"/>
    <sheet name="Fig3-10" sheetId="10" r:id="rId10"/>
    <sheet name="Fig3-11" sheetId="11" r:id="rId11"/>
    <sheet name="Fig3-12" sheetId="12" r:id="rId12"/>
    <sheet name="Fig3-13" sheetId="13" r:id="rId13"/>
    <sheet name="Fig3-14" sheetId="14" r:id="rId14"/>
    <sheet name="Fig3-15" sheetId="15" r:id="rId15"/>
    <sheet name="Fig3-16" sheetId="16" r:id="rId16"/>
    <sheet name="Fig3-17" sheetId="17" r:id="rId17"/>
    <sheet name="Fig3-18" sheetId="18" r:id="rId18"/>
    <sheet name="Fig3-19" sheetId="19" r:id="rId19"/>
    <sheet name="Fig3-20" sheetId="20" r:id="rId20"/>
    <sheet name="Fig3-21" sheetId="21" r:id="rId21"/>
    <sheet name="Fig3-22" sheetId="22" r:id="rId22"/>
    <sheet name="Fig3-23" sheetId="23" r:id="rId23"/>
    <sheet name="Fig3-24" sheetId="24" r:id="rId24"/>
    <sheet name="Fig3-25" sheetId="25" r:id="rId25"/>
    <sheet name="Fig3-26" sheetId="26" r:id="rId26"/>
    <sheet name="Fig3-27" sheetId="27" r:id="rId27"/>
    <sheet name="Fig3-28" sheetId="28" r:id="rId28"/>
    <sheet name="Fig3-29" sheetId="29" r:id="rId29"/>
    <sheet name="Fig3-30" sheetId="30" r:id="rId30"/>
    <sheet name="Fig3-31" sheetId="31" r:id="rId31"/>
    <sheet name="Fig3-32" sheetId="32" r:id="rId32"/>
    <sheet name="Fig3-33" sheetId="33" r:id="rId33"/>
    <sheet name="Fig3-34" sheetId="34" r:id="rId34"/>
    <sheet name="Fig3-35" sheetId="35" r:id="rId35"/>
    <sheet name="Fig3-36" sheetId="36" r:id="rId36"/>
    <sheet name="Fig3-37" sheetId="37" r:id="rId37"/>
    <sheet name="Fig3-38" sheetId="38" r:id="rId38"/>
    <sheet name="Fig3-39" sheetId="39" r:id="rId39"/>
    <sheet name="Fig3-40" sheetId="40" r:id="rId40"/>
    <sheet name="Fig3-41" sheetId="41" r:id="rId41"/>
    <sheet name="Fig3-42" sheetId="42" r:id="rId42"/>
    <sheet name="Fig3-43" sheetId="43" r:id="rId43"/>
  </sheets>
  <calcPr calcId="124519" fullCalcOnLoad="1"/>
</workbook>
</file>

<file path=xl/sharedStrings.xml><?xml version="1.0" encoding="utf-8"?>
<sst xmlns="http://schemas.openxmlformats.org/spreadsheetml/2006/main" count="440" uniqueCount="343">
  <si>
    <t xml:space="preserve"> Strukturelt oljekorrigert budsjettunderskudd. Prosent av trend-BNP for Fastlands-Norge</t>
  </si>
  <si>
    <t xml:space="preserve"> Endring i strukturelt oljekorrigert budsjettunderskudd i prosent av trend-BNP for Fastlands-Norge. Endring fra året før.</t>
  </si>
  <si>
    <t xml:space="preserve"> Strukturelt oljekorrigert budsjettunderskudd. Prosent av Statens pensjonsfond utland.</t>
  </si>
  <si>
    <t xml:space="preserve"> Bruken av fondsmidler som andel av utgifter i statsbudsjettet. Prosent</t>
  </si>
  <si>
    <t xml:space="preserve"> Markedsverdi Statens pensjonsfond utland. Mrd. kroner.</t>
  </si>
  <si>
    <t xml:space="preserve"> Bidrag til endring i markedsverdien av Statens pensjonsfond utland. Mrd. kroner. 1996-2025</t>
  </si>
  <si>
    <t xml:space="preserve"> Strukturelt oljekorrigert budsjettunderskudd og ulike operasjonaliseringer av handlingsregelen. Mrd. kroner</t>
  </si>
  <si>
    <t xml:space="preserve"> Verdien av Statens pensjonsfond utland ved inngangen av året fra 2000-2036. Anslag med usikkerhetsvifte fra 2026. Prosent av trend-BNP for Fastlands-Norge</t>
  </si>
  <si>
    <t xml:space="preserve"> Strukturelt oljekorrigert underskudd som andel av trend-BNP for Fastlands-Norge. Med og uten bevilgninger til Ukraina. Prosent</t>
  </si>
  <si>
    <t xml:space="preserve"> Inndekningsbehovet fram mot 2060</t>
  </si>
  <si>
    <t xml:space="preserve"> Utviklingen i offentlige utgifter og inntekter fram mot 2060</t>
  </si>
  <si>
    <t xml:space="preserve"> Anslag for akkumulerte endringer i inntekter og utgifter</t>
  </si>
  <si>
    <t xml:space="preserve"> Aldersgrupper</t>
  </si>
  <si>
    <t xml:space="preserve"> Offentlig sysselsettingsandel og utviklingen i unge og gamle som andel av befolkningen i yrkesaktiv alder</t>
  </si>
  <si>
    <t xml:space="preserve"> Statens netto kontantstrøm fra petroleumsvirksomheten</t>
  </si>
  <si>
    <t xml:space="preserve"> Nåverdi av statens netto kontantstrøm fra petroleumsvirksomheten og verdien på Statens pensjonsfond utland </t>
  </si>
  <si>
    <t xml:space="preserve"> Sannsynlighet for at bruken av fondsmidler overstiger 2,7 pst. etter hhv. 8, 12 og 16 år, for et gitt fondsuttak. Prosent</t>
  </si>
  <si>
    <t xml:space="preserve"> Gjennomsnittlig innstramming i prosent av trend-BNP for Fastlands-Norge etter hhv. 8, 12 og 16 år. Prosent.</t>
  </si>
  <si>
    <t xml:space="preserve"> Reell utvikling i frie inntekter med og uten midlertidig merskattevekst. 2026-kroner. 2015 til 2026</t>
  </si>
  <si>
    <t xml:space="preserve"> Netto driftsresultat og disposisjonsfond i kommunesektoren som andel av brutto driftsinntekter. 2005-2024</t>
  </si>
  <si>
    <t xml:space="preserve"> Antall kommuner og andel av befolkningen i ROBEK. 2001-sep. 2025</t>
  </si>
  <si>
    <t xml:space="preserve"> Nettofinansinvesteringer og nettogjeld i kommunesektoren. Prosent av inntekter. 2015 til 2025</t>
  </si>
  <si>
    <t xml:space="preserve"> Aktivitets- og inntektsnivå i kommunesektoren. Indeks 2015 =100. 2015-2025</t>
  </si>
  <si>
    <t xml:space="preserve"> Planlagt handlingsrom i saldert budsjett hvert år samt uventede endringer i skatteinngang, rammetilskudd og kostnader etter saldert budsjett for det enkelte år.</t>
  </si>
  <si>
    <t xml:space="preserve"> Akkumulerte varige endringer i inntekter og kostnader etter saldert budsjett samt uventede midlertidige skatteinntekter hvert år.</t>
  </si>
  <si>
    <t xml:space="preserve"> Netto driftsresultat (horisontal akse) og disposisjonsfond (vertikal akse) i 2024. Prosent av brutto driftsinntekter</t>
  </si>
  <si>
    <t xml:space="preserve"> Korrigerte frie inntekter i prosent av landsgjennomsnitt (horisontal akse) og netto driftsresultat i prosent av brutto driftsresultater (vertikal akse) i 2024.</t>
  </si>
  <si>
    <t xml:space="preserve"> Innbyggertall (1000 innbyggere) (horisontal akse) og netto driftsresultat (vertikal akse)  i prosent av brutto driftsinntekter. 2024</t>
  </si>
  <si>
    <t xml:space="preserve"> Naturressursinntekter (horisontal akse) og netto driftsresultat (vertikal akse) i 2024. Prosent av brutto driftsinntekter</t>
  </si>
  <si>
    <t xml:space="preserve">  Offentlige utgifter fordelt på art. Andeler. 2024</t>
  </si>
  <si>
    <t xml:space="preserve">  Offentlige utgifter til tjenesteproduksjon fordelt på formål. Andeler. 2024</t>
  </si>
  <si>
    <t xml:space="preserve"> Utgifter og skatte- og avgiftsinntekter i offentlig forvaltning. Prosent av BNP for Fastlands-Norge. 2007-2026</t>
  </si>
  <si>
    <t xml:space="preserve"> Utgifter i offentlig forvaltning. Prosent av BNP. 2007-2026</t>
  </si>
  <si>
    <t xml:space="preserve"> Offentlige skatte- og avgiftsinntekter. Prosent av BNP. 2007-2026</t>
  </si>
  <si>
    <t xml:space="preserve"> Utgifter i offentlig forvaltning. Prosent av BNI. 2007–2024</t>
  </si>
  <si>
    <t xml:space="preserve"> Offentlige skatte- og avgiftsinntekter. Prosent av BNI. 2007–2024</t>
  </si>
  <si>
    <t xml:space="preserve"> Offentlig konsum. Prosent av BNP. 2007-2026</t>
  </si>
  <si>
    <t xml:space="preserve"> Offentlig forvaltnings bruttoinvesteringer i realkapital. Prosent av BNP 2007-2026</t>
  </si>
  <si>
    <t xml:space="preserve"> Offentlig forvaltnings nettofinansinvesteringer. Prosent av BNP. 2007-2026</t>
  </si>
  <si>
    <t xml:space="preserve"> Offentlig forvaltnings nettofordringer. Prosent av BNP. 2007-2026</t>
  </si>
  <si>
    <t xml:space="preserve"> Offentlige utgifter som andel av BNP for Fastlands-Norge. Ukorrigert og korrigert for utgifter i SPU. 1995–2024</t>
  </si>
  <si>
    <t xml:space="preserve"> Utgifter i SPU. 1995-2024</t>
  </si>
  <si>
    <t>Innhold</t>
  </si>
  <si>
    <t>Figurtittel</t>
  </si>
  <si>
    <t>År</t>
  </si>
  <si>
    <t>SOBU. Prosent av trend-BNP</t>
  </si>
  <si>
    <t>Fig3-1</t>
  </si>
  <si>
    <t>Budsjettimpuls</t>
  </si>
  <si>
    <t>Gjennomsnitt 2001-2026</t>
  </si>
  <si>
    <t>Fig3-2</t>
  </si>
  <si>
    <t>Uttaksprosent</t>
  </si>
  <si>
    <t>Forventet realavkastning i SPU tom 2017</t>
  </si>
  <si>
    <t>Forventet realavkastning i SPU fom 2018</t>
  </si>
  <si>
    <t>Fig3-3</t>
  </si>
  <si>
    <t>Bruk av fondsmidler. Andel av utgifter statsbudsjettet</t>
  </si>
  <si>
    <t>Fig3-4</t>
  </si>
  <si>
    <t>1. jan.</t>
  </si>
  <si>
    <t>3. jan.</t>
  </si>
  <si>
    <t>8. jan.</t>
  </si>
  <si>
    <t>10. jan.</t>
  </si>
  <si>
    <t>15. jan.</t>
  </si>
  <si>
    <t>17. jan.</t>
  </si>
  <si>
    <t>22. jan.</t>
  </si>
  <si>
    <t>24. jan.</t>
  </si>
  <si>
    <t>29. jan.</t>
  </si>
  <si>
    <t>31. jan.</t>
  </si>
  <si>
    <t>5. feb.</t>
  </si>
  <si>
    <t>7. feb.</t>
  </si>
  <si>
    <t>12. feb.</t>
  </si>
  <si>
    <t>14. feb.</t>
  </si>
  <si>
    <t>19. feb.</t>
  </si>
  <si>
    <t>21. feb.</t>
  </si>
  <si>
    <t>26. feb.</t>
  </si>
  <si>
    <t>28. feb.</t>
  </si>
  <si>
    <t>5. mar.</t>
  </si>
  <si>
    <t>7. mar.</t>
  </si>
  <si>
    <t>11. mar.</t>
  </si>
  <si>
    <t>12. mar.</t>
  </si>
  <si>
    <t>14. mar.</t>
  </si>
  <si>
    <t>19. mar.</t>
  </si>
  <si>
    <t>21. mar.</t>
  </si>
  <si>
    <t>26. mar.</t>
  </si>
  <si>
    <t>28. mar.</t>
  </si>
  <si>
    <t>31. mar.</t>
  </si>
  <si>
    <t>2. apr.</t>
  </si>
  <si>
    <t>4. apr.</t>
  </si>
  <si>
    <t>7. apr.</t>
  </si>
  <si>
    <t>8. apr.</t>
  </si>
  <si>
    <t>9. apr.</t>
  </si>
  <si>
    <t>11. apr.</t>
  </si>
  <si>
    <t>21. apr.</t>
  </si>
  <si>
    <t>23. apr.</t>
  </si>
  <si>
    <t>25. apr.</t>
  </si>
  <si>
    <t>30. apr.</t>
  </si>
  <si>
    <t>2. mai.</t>
  </si>
  <si>
    <t>7. mai.</t>
  </si>
  <si>
    <t>9. mai.</t>
  </si>
  <si>
    <t>14. mai.</t>
  </si>
  <si>
    <t>16. mai.</t>
  </si>
  <si>
    <t>21. mai.</t>
  </si>
  <si>
    <t>23. mai.</t>
  </si>
  <si>
    <t>28. mai.</t>
  </si>
  <si>
    <t>30. mai.</t>
  </si>
  <si>
    <t>2. jun.</t>
  </si>
  <si>
    <t>4. jun.</t>
  </si>
  <si>
    <t>6. jun.</t>
  </si>
  <si>
    <t>11. jun.</t>
  </si>
  <si>
    <t>13. jun.</t>
  </si>
  <si>
    <t>18. jun.</t>
  </si>
  <si>
    <t>20. jun.</t>
  </si>
  <si>
    <t>25. jun.</t>
  </si>
  <si>
    <t>27. jun.</t>
  </si>
  <si>
    <t>30. jun.</t>
  </si>
  <si>
    <t>2. jul.</t>
  </si>
  <si>
    <t>4. jul.</t>
  </si>
  <si>
    <t>9. jul.</t>
  </si>
  <si>
    <t>11. jul.</t>
  </si>
  <si>
    <t>16. jul.</t>
  </si>
  <si>
    <t>18. jul.</t>
  </si>
  <si>
    <t>23. jul.</t>
  </si>
  <si>
    <t>25. jul.</t>
  </si>
  <si>
    <t>30. jul.</t>
  </si>
  <si>
    <t>31. jul.</t>
  </si>
  <si>
    <t>1. aug.</t>
  </si>
  <si>
    <t>6. aug.</t>
  </si>
  <si>
    <t>8. aug.</t>
  </si>
  <si>
    <t>13. aug.</t>
  </si>
  <si>
    <t>15. aug.</t>
  </si>
  <si>
    <t>20. aug.</t>
  </si>
  <si>
    <t>22. aug.</t>
  </si>
  <si>
    <t>27. aug.</t>
  </si>
  <si>
    <t>29. aug.</t>
  </si>
  <si>
    <t>3. sep.</t>
  </si>
  <si>
    <t>5. sep.</t>
  </si>
  <si>
    <t>10. sep.</t>
  </si>
  <si>
    <t>12. sep.</t>
  </si>
  <si>
    <t>19. sep.</t>
  </si>
  <si>
    <t>26. sep.</t>
  </si>
  <si>
    <t>30. sep.</t>
  </si>
  <si>
    <t>Observert</t>
  </si>
  <si>
    <t>verdi</t>
  </si>
  <si>
    <t>Fig3-5</t>
  </si>
  <si>
    <t>Netto kontantstrøm</t>
  </si>
  <si>
    <t>Oljekorrigert underskudd mv.</t>
  </si>
  <si>
    <t>Nominell avkastning etter kostnader</t>
  </si>
  <si>
    <t>Kronekurs</t>
  </si>
  <si>
    <t>Fondsverdi</t>
  </si>
  <si>
    <t>Fig3-6</t>
  </si>
  <si>
    <t>2001-01-01</t>
  </si>
  <si>
    <t>2002-01-01</t>
  </si>
  <si>
    <t>2003-01-01</t>
  </si>
  <si>
    <t>2004-01-01</t>
  </si>
  <si>
    <t>2005-01-01</t>
  </si>
  <si>
    <t>2006-01-01</t>
  </si>
  <si>
    <t>2007-01-01</t>
  </si>
  <si>
    <t>2008-01-01</t>
  </si>
  <si>
    <t>2009-01-01</t>
  </si>
  <si>
    <t>2010-01-01</t>
  </si>
  <si>
    <t>2011-01-01</t>
  </si>
  <si>
    <t>2012-01-01</t>
  </si>
  <si>
    <t>2013-01-01</t>
  </si>
  <si>
    <t>2014-01-01</t>
  </si>
  <si>
    <t>2015-01-01</t>
  </si>
  <si>
    <t>2016-01-01</t>
  </si>
  <si>
    <t>2017-01-01</t>
  </si>
  <si>
    <t>2018-01-01</t>
  </si>
  <si>
    <t>2019-01-01</t>
  </si>
  <si>
    <t>2020-01-01</t>
  </si>
  <si>
    <t>2021-01-01</t>
  </si>
  <si>
    <t>2022-01-01</t>
  </si>
  <si>
    <t>2023-01-01</t>
  </si>
  <si>
    <t>2024-01-01</t>
  </si>
  <si>
    <t>2025-01-01</t>
  </si>
  <si>
    <t>2026-01-01</t>
  </si>
  <si>
    <t>Strukturelt oljekorrigert oljeunderskudd</t>
  </si>
  <si>
    <t>Forventet realavkastning¹</t>
  </si>
  <si>
    <t>Forventet realavkastning med justert fondsverdi²</t>
  </si>
  <si>
    <t>Løpende inntekter fra fondsforvaltningen</t>
  </si>
  <si>
    <t>Forventet realavkastning</t>
  </si>
  <si>
    <t>Fig3-8</t>
  </si>
  <si>
    <t>2000-01-01</t>
  </si>
  <si>
    <t>2027-01-01</t>
  </si>
  <si>
    <t>2028-01-01</t>
  </si>
  <si>
    <t>2029-01-01</t>
  </si>
  <si>
    <t>2030-01-01</t>
  </si>
  <si>
    <t>2031-01-01</t>
  </si>
  <si>
    <t>2032-01-01</t>
  </si>
  <si>
    <t>2033-01-01</t>
  </si>
  <si>
    <t>2034-01-01</t>
  </si>
  <si>
    <t>2035-01-01</t>
  </si>
  <si>
    <t>2036-01-01</t>
  </si>
  <si>
    <t>Median</t>
  </si>
  <si>
    <t>50 pst. konfidensintervall</t>
  </si>
  <si>
    <t>CI50H</t>
  </si>
  <si>
    <t>75 pst. konfidensintervall</t>
  </si>
  <si>
    <t>CI75H</t>
  </si>
  <si>
    <t>90 pst. konfidensintervall</t>
  </si>
  <si>
    <t>CI90H</t>
  </si>
  <si>
    <t>Fig3-9</t>
  </si>
  <si>
    <t>Øvrig bruk av fondsmidler</t>
  </si>
  <si>
    <t>Bevilgninger til Ukraina</t>
  </si>
  <si>
    <t>Fig3-10</t>
  </si>
  <si>
    <t>Inndekningsbehov</t>
  </si>
  <si>
    <t>Fig3-11</t>
  </si>
  <si>
    <t>Utgifter</t>
  </si>
  <si>
    <t>Inntekter</t>
  </si>
  <si>
    <t>Fig3-12</t>
  </si>
  <si>
    <t>Langtidsplan for forsvarssektoren (LTP)</t>
  </si>
  <si>
    <t>Demografi i helseforetak og kommuner</t>
  </si>
  <si>
    <t>Flerårige budsjettkonsekvenser</t>
  </si>
  <si>
    <t xml:space="preserve">Inntekter </t>
  </si>
  <si>
    <t>Fig3-13</t>
  </si>
  <si>
    <t>0 - 19 år</t>
  </si>
  <si>
    <t xml:space="preserve">  PM24 0 - 19 år</t>
  </si>
  <si>
    <t>20 - 66 år</t>
  </si>
  <si>
    <t>PM24 20 - 66 år</t>
  </si>
  <si>
    <t>67 - 74 år</t>
  </si>
  <si>
    <t>PM24 67 - 74 år</t>
  </si>
  <si>
    <t>75+  år</t>
  </si>
  <si>
    <t>PM24 75+ år</t>
  </si>
  <si>
    <t>Fig3-14</t>
  </si>
  <si>
    <t xml:space="preserve"> PM24, 0 - 19 år</t>
  </si>
  <si>
    <t>67+</t>
  </si>
  <si>
    <t xml:space="preserve"> PM24, 67+</t>
  </si>
  <si>
    <t>0 - 19 år og 67 +</t>
  </si>
  <si>
    <t xml:space="preserve"> PM24, 0 - 19 år og 67 +</t>
  </si>
  <si>
    <t>Offentlig sysselsettingsandel</t>
  </si>
  <si>
    <t xml:space="preserve"> PM24, Offentlig sysselsettingsandel</t>
  </si>
  <si>
    <t>Fig3-15</t>
  </si>
  <si>
    <t>SNK</t>
  </si>
  <si>
    <t>PM24</t>
  </si>
  <si>
    <t>Fig3-16</t>
  </si>
  <si>
    <t>Markedsverdi av Statens pensjonsfond  utland</t>
  </si>
  <si>
    <t>Nåverdi av statens netto kontantstrøm</t>
  </si>
  <si>
    <t>Fig3-17</t>
  </si>
  <si>
    <t>Strukturelt oljekorrigert budsjettunderskudd, pst. av trend-BNP for Fastlands-Norge</t>
  </si>
  <si>
    <t>8 års horisont</t>
  </si>
  <si>
    <t>12 års horisont</t>
  </si>
  <si>
    <t>16 års horisont</t>
  </si>
  <si>
    <t>Fig3-18</t>
  </si>
  <si>
    <t>Fig3-19</t>
  </si>
  <si>
    <t>Frie inntekter</t>
  </si>
  <si>
    <t>Frie inntekter uten midlertidig merskattevekst</t>
  </si>
  <si>
    <t>Fig3-20</t>
  </si>
  <si>
    <t>Netto driftsresultat</t>
  </si>
  <si>
    <t>TBU-norm</t>
  </si>
  <si>
    <t>Disposisjonsfond</t>
  </si>
  <si>
    <t>Fig3-21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</si>
  <si>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</si>
  <si>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</si>
  <si>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</si>
  <si>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</si>
  <si>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</si>
  <si>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</si>
  <si>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</si>
  <si>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</si>
  <si>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</si>
  <si>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</si>
  <si>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</si>
  <si>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</si>
  <si>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</si>
  <si>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</si>
  <si>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</si>
  <si>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</si>
  <si>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</si>
  <si>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</si>
  <si>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</si>
  <si>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</si>
  <si>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</si>
  <si>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</si>
  <si>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</si>
  <si>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</si>
  <si>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sep &lt;br&gt; 2025</t>
  </si>
  <si>
    <t>Antall kommuner (v.a)</t>
  </si>
  <si>
    <t>Andel av befolkningen i pst.  (h.a)</t>
  </si>
  <si>
    <t>Fig3-22</t>
  </si>
  <si>
    <t>Netto finansinvesteringer</t>
  </si>
  <si>
    <t>Netto gjeld</t>
  </si>
  <si>
    <t>Bruttorealinvesteringer</t>
  </si>
  <si>
    <t>Fig3-23</t>
  </si>
  <si>
    <t>Aktivitet</t>
  </si>
  <si>
    <t>Fig3-24</t>
  </si>
  <si>
    <t>Kostnadsendring</t>
  </si>
  <si>
    <t>Midlertidig skattevekst det året</t>
  </si>
  <si>
    <t>Ekstraordinært løft i rammetilskudd</t>
  </si>
  <si>
    <t>Varig merskattevekst</t>
  </si>
  <si>
    <t>Planlagt handlingsrom saldert</t>
  </si>
  <si>
    <t>Netto hvert år</t>
  </si>
  <si>
    <t>Fig3-25</t>
  </si>
  <si>
    <t>Sum varige merinntekter</t>
  </si>
  <si>
    <t>Netto akkumulert</t>
  </si>
  <si>
    <t>Fig3-26</t>
  </si>
  <si>
    <t>Fig3-27</t>
  </si>
  <si>
    <t>Korrigerte frie inntekter</t>
  </si>
  <si>
    <t>Fig3-28</t>
  </si>
  <si>
    <t>Innbyggere</t>
  </si>
  <si>
    <t>Fig3-29</t>
  </si>
  <si>
    <t>Naturressursinntekter</t>
  </si>
  <si>
    <t>Fig3-30</t>
  </si>
  <si>
    <t>Tjenesteproduksjon</t>
  </si>
  <si>
    <t>Stønader husholdninger</t>
  </si>
  <si>
    <t>Subsidier</t>
  </si>
  <si>
    <t>Andre overføringer til private</t>
  </si>
  <si>
    <t>Annet</t>
  </si>
  <si>
    <t>Netto realinvesteringer</t>
  </si>
  <si>
    <t>Offentlige utgifter</t>
  </si>
  <si>
    <t>Andel</t>
  </si>
  <si>
    <t>Fig3-31</t>
  </si>
  <si>
    <t>Helse</t>
  </si>
  <si>
    <t>Utdanning</t>
  </si>
  <si>
    <t>Forsvar, offentlig orden og trygghet</t>
  </si>
  <si>
    <t>Transport</t>
  </si>
  <si>
    <t>Miljøvern, bolig og nærmiljø</t>
  </si>
  <si>
    <t>Andre offentlige tjenester</t>
  </si>
  <si>
    <t>Formål</t>
  </si>
  <si>
    <t>Andel i pst.</t>
  </si>
  <si>
    <t>Fig3-32</t>
  </si>
  <si>
    <t>Gjennomsnitt 2007-2019</t>
  </si>
  <si>
    <t>Skatte- og avgiftsinntekter</t>
  </si>
  <si>
    <t>Fig3-33</t>
  </si>
  <si>
    <t>Euroområdet</t>
  </si>
  <si>
    <t>Fastlands-Norge</t>
  </si>
  <si>
    <t>OECD</t>
  </si>
  <si>
    <t>Sverige</t>
  </si>
  <si>
    <t>Danmark</t>
  </si>
  <si>
    <t>Fig3-34</t>
  </si>
  <si>
    <t>Norge</t>
  </si>
  <si>
    <t>Fig3-35</t>
  </si>
  <si>
    <t xml:space="preserve">Danmark </t>
  </si>
  <si>
    <t>Fig3-36</t>
  </si>
  <si>
    <t>Fig3-37</t>
  </si>
  <si>
    <t xml:space="preserve">Euroområdet </t>
  </si>
  <si>
    <t>Fig3-38</t>
  </si>
  <si>
    <t>Fig3-39</t>
  </si>
  <si>
    <t>OECD-området</t>
  </si>
  <si>
    <t>Fig3-40</t>
  </si>
  <si>
    <t>Statens pensjonsfond</t>
  </si>
  <si>
    <t>Fig3-41</t>
  </si>
  <si>
    <t>Ukorrigerte offentlige utgifter</t>
  </si>
  <si>
    <t>Korrigerte offentlige utgifter</t>
  </si>
  <si>
    <t>Fig3-42</t>
  </si>
  <si>
    <t>Rente-, skatte- og forvaltnings-kostnader</t>
  </si>
  <si>
    <t>Fig3-43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</si>
</sst>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42</v>
      </c>
      <c r="B1" s="2" t="s">
        <v>43</v>
      </c>
    </row>
    <row r="2" spans="1:2">
      <c r="A2" s="1">
        <f>HYPERLINK("#'Fig3-1'!A1", "Fig3-1")</f>
        <v>0</v>
      </c>
      <c r="B2" s="1" t="s">
        <v>0</v>
      </c>
    </row>
    <row r="3" spans="1:2">
      <c r="A3" s="1">
        <f>HYPERLINK("#'Fig3-2'!A1", "Fig3-2")</f>
        <v>0</v>
      </c>
      <c r="B3" s="1" t="s">
        <v>1</v>
      </c>
    </row>
    <row r="4" spans="1:2">
      <c r="A4" s="1">
        <f>HYPERLINK("#'Fig3-3'!A1", "Fig3-3")</f>
        <v>0</v>
      </c>
      <c r="B4" s="1" t="s">
        <v>2</v>
      </c>
    </row>
    <row r="5" spans="1:2">
      <c r="A5" s="1">
        <f>HYPERLINK("#'Fig3-4'!A1", "Fig3-4")</f>
        <v>0</v>
      </c>
      <c r="B5" s="1" t="s">
        <v>3</v>
      </c>
    </row>
    <row r="6" spans="1:2">
      <c r="A6" s="1">
        <f>HYPERLINK("#'Fig3-5'!A1", "Fig3-5")</f>
        <v>0</v>
      </c>
      <c r="B6" s="1" t="s">
        <v>4</v>
      </c>
    </row>
    <row r="7" spans="1:2">
      <c r="A7" s="1">
        <f>HYPERLINK("#'Fig3-6'!A1", "Fig3-6")</f>
        <v>0</v>
      </c>
      <c r="B7" s="1" t="s">
        <v>5</v>
      </c>
    </row>
    <row r="8" spans="1:2">
      <c r="A8" s="1">
        <f>HYPERLINK("#'Fig3-8'!A1", "Fig3-8")</f>
        <v>0</v>
      </c>
      <c r="B8" s="1" t="s">
        <v>6</v>
      </c>
    </row>
    <row r="9" spans="1:2">
      <c r="A9" s="1">
        <f>HYPERLINK("#'Fig3-9'!A1", "Fig3-9")</f>
        <v>0</v>
      </c>
      <c r="B9" s="1" t="s">
        <v>7</v>
      </c>
    </row>
    <row r="10" spans="1:2">
      <c r="A10" s="1">
        <f>HYPERLINK("#'Fig3-10'!A1", "Fig3-10")</f>
        <v>0</v>
      </c>
      <c r="B10" s="1" t="s">
        <v>8</v>
      </c>
    </row>
    <row r="11" spans="1:2">
      <c r="A11" s="1">
        <f>HYPERLINK("#'Fig3-11'!A1", "Fig3-11")</f>
        <v>0</v>
      </c>
      <c r="B11" s="1" t="s">
        <v>9</v>
      </c>
    </row>
    <row r="12" spans="1:2">
      <c r="A12" s="1">
        <f>HYPERLINK("#'Fig3-12'!A1", "Fig3-12")</f>
        <v>0</v>
      </c>
      <c r="B12" s="1" t="s">
        <v>10</v>
      </c>
    </row>
    <row r="13" spans="1:2">
      <c r="A13" s="1">
        <f>HYPERLINK("#'Fig3-13'!A1", "Fig3-13")</f>
        <v>0</v>
      </c>
      <c r="B13" s="1" t="s">
        <v>11</v>
      </c>
    </row>
    <row r="14" spans="1:2">
      <c r="A14" s="1">
        <f>HYPERLINK("#'Fig3-14'!A1", "Fig3-14")</f>
        <v>0</v>
      </c>
      <c r="B14" s="1" t="s">
        <v>12</v>
      </c>
    </row>
    <row r="15" spans="1:2">
      <c r="A15" s="1">
        <f>HYPERLINK("#'Fig3-15'!A1", "Fig3-15")</f>
        <v>0</v>
      </c>
      <c r="B15" s="1" t="s">
        <v>13</v>
      </c>
    </row>
    <row r="16" spans="1:2">
      <c r="A16" s="1">
        <f>HYPERLINK("#'Fig3-16'!A1", "Fig3-16")</f>
        <v>0</v>
      </c>
      <c r="B16" s="1" t="s">
        <v>14</v>
      </c>
    </row>
    <row r="17" spans="1:2">
      <c r="A17" s="1">
        <f>HYPERLINK("#'Fig3-17'!A1", "Fig3-17")</f>
        <v>0</v>
      </c>
      <c r="B17" s="1" t="s">
        <v>15</v>
      </c>
    </row>
    <row r="18" spans="1:2">
      <c r="A18" s="1">
        <f>HYPERLINK("#'Fig3-18'!A1", "Fig3-18")</f>
        <v>0</v>
      </c>
      <c r="B18" s="1" t="s">
        <v>16</v>
      </c>
    </row>
    <row r="19" spans="1:2">
      <c r="A19" s="1">
        <f>HYPERLINK("#'Fig3-19'!A1", "Fig3-19")</f>
        <v>0</v>
      </c>
      <c r="B19" s="1" t="s">
        <v>17</v>
      </c>
    </row>
    <row r="20" spans="1:2">
      <c r="A20" s="1">
        <f>HYPERLINK("#'Fig3-20'!A1", "Fig3-20")</f>
        <v>0</v>
      </c>
      <c r="B20" s="1" t="s">
        <v>18</v>
      </c>
    </row>
    <row r="21" spans="1:2">
      <c r="A21" s="1">
        <f>HYPERLINK("#'Fig3-21'!A1", "Fig3-21")</f>
        <v>0</v>
      </c>
      <c r="B21" s="1" t="s">
        <v>19</v>
      </c>
    </row>
    <row r="22" spans="1:2">
      <c r="A22" s="1">
        <f>HYPERLINK("#'Fig3-22'!A1", "Fig3-22")</f>
        <v>0</v>
      </c>
      <c r="B22" s="1" t="s">
        <v>20</v>
      </c>
    </row>
    <row r="23" spans="1:2">
      <c r="A23" s="1">
        <f>HYPERLINK("#'Fig3-23'!A1", "Fig3-23")</f>
        <v>0</v>
      </c>
      <c r="B23" s="1" t="s">
        <v>21</v>
      </c>
    </row>
    <row r="24" spans="1:2">
      <c r="A24" s="1">
        <f>HYPERLINK("#'Fig3-24'!A1", "Fig3-24")</f>
        <v>0</v>
      </c>
      <c r="B24" s="1" t="s">
        <v>22</v>
      </c>
    </row>
    <row r="25" spans="1:2">
      <c r="A25" s="1">
        <f>HYPERLINK("#'Fig3-25'!A1", "Fig3-25")</f>
        <v>0</v>
      </c>
      <c r="B25" s="1" t="s">
        <v>23</v>
      </c>
    </row>
    <row r="26" spans="1:2">
      <c r="A26" s="1">
        <f>HYPERLINK("#'Fig3-26'!A1", "Fig3-26")</f>
        <v>0</v>
      </c>
      <c r="B26" s="1" t="s">
        <v>24</v>
      </c>
    </row>
    <row r="27" spans="1:2">
      <c r="A27" s="1">
        <f>HYPERLINK("#'Fig3-27'!A1", "Fig3-27")</f>
        <v>0</v>
      </c>
      <c r="B27" s="1" t="s">
        <v>25</v>
      </c>
    </row>
    <row r="28" spans="1:2">
      <c r="A28" s="1">
        <f>HYPERLINK("#'Fig3-28'!A1", "Fig3-28")</f>
        <v>0</v>
      </c>
      <c r="B28" s="1" t="s">
        <v>26</v>
      </c>
    </row>
    <row r="29" spans="1:2">
      <c r="A29" s="1">
        <f>HYPERLINK("#'Fig3-29'!A1", "Fig3-29")</f>
        <v>0</v>
      </c>
      <c r="B29" s="1" t="s">
        <v>27</v>
      </c>
    </row>
    <row r="30" spans="1:2">
      <c r="A30" s="1">
        <f>HYPERLINK("#'Fig3-30'!A1", "Fig3-30")</f>
        <v>0</v>
      </c>
      <c r="B30" s="1" t="s">
        <v>28</v>
      </c>
    </row>
    <row r="31" spans="1:2">
      <c r="A31" s="1">
        <f>HYPERLINK("#'Fig3-31'!A1", "Fig3-31")</f>
        <v>0</v>
      </c>
      <c r="B31" s="1" t="s">
        <v>29</v>
      </c>
    </row>
    <row r="32" spans="1:2">
      <c r="A32" s="1">
        <f>HYPERLINK("#'Fig3-32'!A1", "Fig3-32")</f>
        <v>0</v>
      </c>
      <c r="B32" s="1" t="s">
        <v>30</v>
      </c>
    </row>
    <row r="33" spans="1:2">
      <c r="A33" s="1">
        <f>HYPERLINK("#'Fig3-33'!A1", "Fig3-33")</f>
        <v>0</v>
      </c>
      <c r="B33" s="1" t="s">
        <v>31</v>
      </c>
    </row>
    <row r="34" spans="1:2">
      <c r="A34" s="1">
        <f>HYPERLINK("#'Fig3-34'!A1", "Fig3-34")</f>
        <v>0</v>
      </c>
      <c r="B34" s="1" t="s">
        <v>32</v>
      </c>
    </row>
    <row r="35" spans="1:2">
      <c r="A35" s="1">
        <f>HYPERLINK("#'Fig3-35'!A1", "Fig3-35")</f>
        <v>0</v>
      </c>
      <c r="B35" s="1" t="s">
        <v>33</v>
      </c>
    </row>
    <row r="36" spans="1:2">
      <c r="A36" s="1">
        <f>HYPERLINK("#'Fig3-36'!A1", "Fig3-36")</f>
        <v>0</v>
      </c>
      <c r="B36" s="1" t="s">
        <v>34</v>
      </c>
    </row>
    <row r="37" spans="1:2">
      <c r="A37" s="1">
        <f>HYPERLINK("#'Fig3-37'!A1", "Fig3-37")</f>
        <v>0</v>
      </c>
      <c r="B37" s="1" t="s">
        <v>35</v>
      </c>
    </row>
    <row r="38" spans="1:2">
      <c r="A38" s="1">
        <f>HYPERLINK("#'Fig3-38'!A1", "Fig3-38")</f>
        <v>0</v>
      </c>
      <c r="B38" s="1" t="s">
        <v>36</v>
      </c>
    </row>
    <row r="39" spans="1:2">
      <c r="A39" s="1">
        <f>HYPERLINK("#'Fig3-39'!A1", "Fig3-39")</f>
        <v>0</v>
      </c>
      <c r="B39" s="1" t="s">
        <v>37</v>
      </c>
    </row>
    <row r="40" spans="1:2">
      <c r="A40" s="1">
        <f>HYPERLINK("#'Fig3-40'!A1", "Fig3-40")</f>
        <v>0</v>
      </c>
      <c r="B40" s="1" t="s">
        <v>38</v>
      </c>
    </row>
    <row r="41" spans="1:2">
      <c r="A41" s="1">
        <f>HYPERLINK("#'Fig3-41'!A1", "Fig3-41")</f>
        <v>0</v>
      </c>
      <c r="B41" s="1" t="s">
        <v>39</v>
      </c>
    </row>
    <row r="42" spans="1:2">
      <c r="A42" s="1">
        <f>HYPERLINK("#'Fig3-42'!A1", "Fig3-42")</f>
        <v>0</v>
      </c>
      <c r="B42" s="1" t="s">
        <v>40</v>
      </c>
    </row>
    <row r="43" spans="1:2">
      <c r="A43" s="1">
        <f>HYPERLINK("#'Fig3-43'!A1", "Fig3-43")</f>
        <v>0</v>
      </c>
      <c r="B43" s="1" t="s">
        <v>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201</v>
      </c>
    </row>
    <row r="3" spans="1:3">
      <c r="A3" s="2" t="s">
        <v>44</v>
      </c>
      <c r="B3" s="2" t="s">
        <v>199</v>
      </c>
      <c r="C3" s="2" t="s">
        <v>200</v>
      </c>
    </row>
    <row r="4" spans="1:3">
      <c r="A4" s="1">
        <v>2022</v>
      </c>
      <c r="B4" s="1">
        <v>8.699999999999999</v>
      </c>
      <c r="C4" s="1">
        <v>0.3</v>
      </c>
    </row>
    <row r="5" spans="1:3">
      <c r="A5" s="1">
        <v>2023</v>
      </c>
      <c r="B5" s="1">
        <v>9</v>
      </c>
      <c r="C5" s="1">
        <v>0.4</v>
      </c>
    </row>
    <row r="6" spans="1:3">
      <c r="A6" s="1">
        <v>2024</v>
      </c>
      <c r="B6" s="1">
        <v>9.6</v>
      </c>
      <c r="C6" s="1">
        <v>0.6</v>
      </c>
    </row>
    <row r="7" spans="1:3">
      <c r="A7" s="1">
        <v>2025</v>
      </c>
      <c r="B7" s="1">
        <v>10.8</v>
      </c>
      <c r="C7" s="1">
        <v>1.9</v>
      </c>
    </row>
    <row r="8" spans="1:3">
      <c r="A8" s="1">
        <v>2026</v>
      </c>
      <c r="B8" s="1">
        <v>11.2</v>
      </c>
      <c r="C8" s="1">
        <v>1.9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203</v>
      </c>
    </row>
    <row r="3" spans="1:2">
      <c r="A3" s="2" t="s">
        <v>44</v>
      </c>
      <c r="B3" s="2" t="s">
        <v>202</v>
      </c>
    </row>
    <row r="4" spans="1:2">
      <c r="A4" s="1">
        <v>2026</v>
      </c>
      <c r="B4" s="1">
        <v>0</v>
      </c>
    </row>
    <row r="5" spans="1:2">
      <c r="A5" s="1">
        <v>2027</v>
      </c>
      <c r="B5" s="1">
        <v>-0.4</v>
      </c>
    </row>
    <row r="6" spans="1:2">
      <c r="A6" s="1">
        <v>2028</v>
      </c>
      <c r="B6" s="1">
        <v>-0.7</v>
      </c>
    </row>
    <row r="7" spans="1:2">
      <c r="A7" s="1">
        <v>2029</v>
      </c>
      <c r="B7" s="1">
        <v>-0.7</v>
      </c>
    </row>
    <row r="8" spans="1:2">
      <c r="A8" s="1">
        <v>2030</v>
      </c>
      <c r="B8" s="1">
        <v>-0.7</v>
      </c>
    </row>
    <row r="9" spans="1:2">
      <c r="A9" s="1">
        <v>2031</v>
      </c>
      <c r="B9" s="1">
        <v>-0.6</v>
      </c>
    </row>
    <row r="10" spans="1:2">
      <c r="A10" s="1">
        <v>2032</v>
      </c>
      <c r="B10" s="1">
        <v>-0.3</v>
      </c>
    </row>
    <row r="11" spans="1:2">
      <c r="A11" s="1">
        <v>2033</v>
      </c>
      <c r="B11" s="1">
        <v>-0.1</v>
      </c>
    </row>
    <row r="12" spans="1:2">
      <c r="A12" s="1">
        <v>2034</v>
      </c>
      <c r="B12" s="1">
        <v>0.2</v>
      </c>
    </row>
    <row r="13" spans="1:2">
      <c r="A13" s="1">
        <v>2035</v>
      </c>
      <c r="B13" s="1">
        <v>0.5</v>
      </c>
    </row>
    <row r="14" spans="1:2">
      <c r="A14" s="1">
        <v>2036</v>
      </c>
      <c r="B14" s="1">
        <v>0.8</v>
      </c>
    </row>
    <row r="15" spans="1:2">
      <c r="A15" s="1">
        <v>2037</v>
      </c>
      <c r="B15" s="1">
        <v>1.1</v>
      </c>
    </row>
    <row r="16" spans="1:2">
      <c r="A16" s="1">
        <v>2038</v>
      </c>
      <c r="B16" s="1">
        <v>1.3</v>
      </c>
    </row>
    <row r="17" spans="1:2">
      <c r="A17" s="1">
        <v>2039</v>
      </c>
      <c r="B17" s="1">
        <v>1.5</v>
      </c>
    </row>
    <row r="18" spans="1:2">
      <c r="A18" s="1">
        <v>2040</v>
      </c>
      <c r="B18" s="1">
        <v>1.8</v>
      </c>
    </row>
    <row r="19" spans="1:2">
      <c r="A19" s="1">
        <v>2041</v>
      </c>
      <c r="B19" s="1">
        <v>2</v>
      </c>
    </row>
    <row r="20" spans="1:2">
      <c r="A20" s="1">
        <v>2042</v>
      </c>
      <c r="B20" s="1">
        <v>2.3</v>
      </c>
    </row>
    <row r="21" spans="1:2">
      <c r="A21" s="1">
        <v>2043</v>
      </c>
      <c r="B21" s="1">
        <v>2.5</v>
      </c>
    </row>
    <row r="22" spans="1:2">
      <c r="A22" s="1">
        <v>2044</v>
      </c>
      <c r="B22" s="1">
        <v>2.7</v>
      </c>
    </row>
    <row r="23" spans="1:2">
      <c r="A23" s="1">
        <v>2045</v>
      </c>
      <c r="B23" s="1">
        <v>2.9</v>
      </c>
    </row>
    <row r="24" spans="1:2">
      <c r="A24" s="1">
        <v>2046</v>
      </c>
      <c r="B24" s="1">
        <v>3.1</v>
      </c>
    </row>
    <row r="25" spans="1:2">
      <c r="A25" s="1">
        <v>2047</v>
      </c>
      <c r="B25" s="1">
        <v>3.3</v>
      </c>
    </row>
    <row r="26" spans="1:2">
      <c r="A26" s="1">
        <v>2048</v>
      </c>
      <c r="B26" s="1">
        <v>3.6</v>
      </c>
    </row>
    <row r="27" spans="1:2">
      <c r="A27" s="1">
        <v>2049</v>
      </c>
      <c r="B27" s="1">
        <v>3.8</v>
      </c>
    </row>
    <row r="28" spans="1:2">
      <c r="A28" s="1">
        <v>2050</v>
      </c>
      <c r="B28" s="1">
        <v>4</v>
      </c>
    </row>
    <row r="29" spans="1:2">
      <c r="A29" s="1">
        <v>2051</v>
      </c>
      <c r="B29" s="1">
        <v>4.2</v>
      </c>
    </row>
    <row r="30" spans="1:2">
      <c r="A30" s="1">
        <v>2052</v>
      </c>
      <c r="B30" s="1">
        <v>4.4</v>
      </c>
    </row>
    <row r="31" spans="1:2">
      <c r="A31" s="1">
        <v>2053</v>
      </c>
      <c r="B31" s="1">
        <v>4.6</v>
      </c>
    </row>
    <row r="32" spans="1:2">
      <c r="A32" s="1">
        <v>2054</v>
      </c>
      <c r="B32" s="1">
        <v>4.8</v>
      </c>
    </row>
    <row r="33" spans="1:2">
      <c r="A33" s="1">
        <v>2055</v>
      </c>
      <c r="B33" s="1">
        <v>5</v>
      </c>
    </row>
    <row r="34" spans="1:2">
      <c r="A34" s="1">
        <v>2056</v>
      </c>
      <c r="B34" s="1">
        <v>5.1</v>
      </c>
    </row>
    <row r="35" spans="1:2">
      <c r="A35" s="1">
        <v>2057</v>
      </c>
      <c r="B35" s="1">
        <v>5.3</v>
      </c>
    </row>
    <row r="36" spans="1:2">
      <c r="A36" s="1">
        <v>2058</v>
      </c>
      <c r="B36" s="1">
        <v>5.5</v>
      </c>
    </row>
    <row r="37" spans="1:2">
      <c r="A37" s="1">
        <v>2059</v>
      </c>
      <c r="B37" s="1">
        <v>5.7</v>
      </c>
    </row>
    <row r="38" spans="1:2">
      <c r="A38" s="1">
        <v>2060</v>
      </c>
      <c r="B38" s="1">
        <v>5.9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3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206</v>
      </c>
    </row>
    <row r="3" spans="1:3">
      <c r="A3" s="2" t="s">
        <v>44</v>
      </c>
      <c r="B3" s="2" t="s">
        <v>204</v>
      </c>
      <c r="C3" s="2" t="s">
        <v>205</v>
      </c>
    </row>
    <row r="4" spans="1:3">
      <c r="A4" s="1">
        <v>2026</v>
      </c>
      <c r="B4" s="1">
        <v>0</v>
      </c>
      <c r="C4" s="1">
        <v>0</v>
      </c>
    </row>
    <row r="5" spans="1:3">
      <c r="A5" s="1">
        <v>2027</v>
      </c>
      <c r="B5" s="1">
        <v>-0.1</v>
      </c>
      <c r="C5" s="1">
        <v>0.3</v>
      </c>
    </row>
    <row r="6" spans="1:3">
      <c r="A6" s="1">
        <v>2028</v>
      </c>
      <c r="B6" s="1">
        <v>-0.1</v>
      </c>
      <c r="C6" s="1">
        <v>0.6</v>
      </c>
    </row>
    <row r="7" spans="1:3">
      <c r="A7" s="1">
        <v>2029</v>
      </c>
      <c r="B7" s="1">
        <v>0.1</v>
      </c>
      <c r="C7" s="1">
        <v>0.9</v>
      </c>
    </row>
    <row r="8" spans="1:3">
      <c r="A8" s="1">
        <v>2030</v>
      </c>
      <c r="B8" s="1">
        <v>0.3</v>
      </c>
      <c r="C8" s="1">
        <v>1</v>
      </c>
    </row>
    <row r="9" spans="1:3">
      <c r="A9" s="1">
        <v>2031</v>
      </c>
      <c r="B9" s="1">
        <v>0.4</v>
      </c>
      <c r="C9" s="1">
        <v>1</v>
      </c>
    </row>
    <row r="10" spans="1:3">
      <c r="A10" s="1">
        <v>2032</v>
      </c>
      <c r="B10" s="1">
        <v>0.6</v>
      </c>
      <c r="C10" s="1">
        <v>0.9</v>
      </c>
    </row>
    <row r="11" spans="1:3">
      <c r="A11" s="1">
        <v>2033</v>
      </c>
      <c r="B11" s="1">
        <v>0.8</v>
      </c>
      <c r="C11" s="1">
        <v>0.9</v>
      </c>
    </row>
    <row r="12" spans="1:3">
      <c r="A12" s="1">
        <v>2034</v>
      </c>
      <c r="B12" s="1">
        <v>1</v>
      </c>
      <c r="C12" s="1">
        <v>0.8</v>
      </c>
    </row>
    <row r="13" spans="1:3">
      <c r="A13" s="1">
        <v>2035</v>
      </c>
      <c r="B13" s="1">
        <v>1.3</v>
      </c>
      <c r="C13" s="1">
        <v>0.7</v>
      </c>
    </row>
    <row r="14" spans="1:3">
      <c r="A14" s="1">
        <v>2036</v>
      </c>
      <c r="B14" s="1">
        <v>1.5</v>
      </c>
      <c r="C14" s="1">
        <v>0.7</v>
      </c>
    </row>
    <row r="15" spans="1:3">
      <c r="A15" s="1">
        <v>2037</v>
      </c>
      <c r="B15" s="1">
        <v>1.7</v>
      </c>
      <c r="C15" s="1">
        <v>0.6</v>
      </c>
    </row>
    <row r="16" spans="1:3">
      <c r="A16" s="1">
        <v>2038</v>
      </c>
      <c r="B16" s="1">
        <v>1.9</v>
      </c>
      <c r="C16" s="1">
        <v>0.6</v>
      </c>
    </row>
    <row r="17" spans="1:3">
      <c r="A17" s="1">
        <v>2039</v>
      </c>
      <c r="B17" s="1">
        <v>2</v>
      </c>
      <c r="C17" s="1">
        <v>0.5</v>
      </c>
    </row>
    <row r="18" spans="1:3">
      <c r="A18" s="1">
        <v>2040</v>
      </c>
      <c r="B18" s="1">
        <v>2.2</v>
      </c>
      <c r="C18" s="1">
        <v>0.4</v>
      </c>
    </row>
    <row r="19" spans="1:3">
      <c r="A19" s="1">
        <v>2041</v>
      </c>
      <c r="B19" s="1">
        <v>2.3</v>
      </c>
      <c r="C19" s="1">
        <v>0.3</v>
      </c>
    </row>
    <row r="20" spans="1:3">
      <c r="A20" s="1">
        <v>2042</v>
      </c>
      <c r="B20" s="1">
        <v>2.5</v>
      </c>
      <c r="C20" s="1">
        <v>0.2</v>
      </c>
    </row>
    <row r="21" spans="1:3">
      <c r="A21" s="1">
        <v>2043</v>
      </c>
      <c r="B21" s="1">
        <v>2.6</v>
      </c>
      <c r="C21" s="1">
        <v>0.1</v>
      </c>
    </row>
    <row r="22" spans="1:3">
      <c r="A22" s="1">
        <v>2044</v>
      </c>
      <c r="B22" s="1">
        <v>2.7</v>
      </c>
      <c r="C22" s="1">
        <v>0</v>
      </c>
    </row>
    <row r="23" spans="1:3">
      <c r="A23" s="1">
        <v>2045</v>
      </c>
      <c r="B23" s="1">
        <v>2.8</v>
      </c>
      <c r="C23" s="1">
        <v>-0.1</v>
      </c>
    </row>
    <row r="24" spans="1:3">
      <c r="A24" s="1">
        <v>2046</v>
      </c>
      <c r="B24" s="1">
        <v>2.9</v>
      </c>
      <c r="C24" s="1">
        <v>-0.3</v>
      </c>
    </row>
    <row r="25" spans="1:3">
      <c r="A25" s="1">
        <v>2047</v>
      </c>
      <c r="B25" s="1">
        <v>3</v>
      </c>
      <c r="C25" s="1">
        <v>-0.4</v>
      </c>
    </row>
    <row r="26" spans="1:3">
      <c r="A26" s="1">
        <v>2048</v>
      </c>
      <c r="B26" s="1">
        <v>3.1</v>
      </c>
      <c r="C26" s="1">
        <v>-0.5</v>
      </c>
    </row>
    <row r="27" spans="1:3">
      <c r="A27" s="1">
        <v>2049</v>
      </c>
      <c r="B27" s="1">
        <v>3.2</v>
      </c>
      <c r="C27" s="1">
        <v>-0.6</v>
      </c>
    </row>
    <row r="28" spans="1:3">
      <c r="A28" s="1">
        <v>2050</v>
      </c>
      <c r="B28" s="1">
        <v>3.3</v>
      </c>
      <c r="C28" s="1">
        <v>-0.7</v>
      </c>
    </row>
    <row r="29" spans="1:3">
      <c r="A29" s="1">
        <v>2051</v>
      </c>
      <c r="B29" s="1">
        <v>3.3</v>
      </c>
      <c r="C29" s="1">
        <v>-0.9</v>
      </c>
    </row>
    <row r="30" spans="1:3">
      <c r="A30" s="1">
        <v>2052</v>
      </c>
      <c r="B30" s="1">
        <v>3.4</v>
      </c>
      <c r="C30" s="1">
        <v>-1</v>
      </c>
    </row>
    <row r="31" spans="1:3">
      <c r="A31" s="1">
        <v>2053</v>
      </c>
      <c r="B31" s="1">
        <v>3.5</v>
      </c>
      <c r="C31" s="1">
        <v>-1.1</v>
      </c>
    </row>
    <row r="32" spans="1:3">
      <c r="A32" s="1">
        <v>2054</v>
      </c>
      <c r="B32" s="1">
        <v>3.5</v>
      </c>
      <c r="C32" s="1">
        <v>-1.2</v>
      </c>
    </row>
    <row r="33" spans="1:3">
      <c r="A33" s="1">
        <v>2055</v>
      </c>
      <c r="B33" s="1">
        <v>3.6</v>
      </c>
      <c r="C33" s="1">
        <v>-1.3</v>
      </c>
    </row>
    <row r="34" spans="1:3">
      <c r="A34" s="1">
        <v>2056</v>
      </c>
      <c r="B34" s="1">
        <v>3.7</v>
      </c>
      <c r="C34" s="1">
        <v>-1.4</v>
      </c>
    </row>
    <row r="35" spans="1:3">
      <c r="A35" s="1">
        <v>2057</v>
      </c>
      <c r="B35" s="1">
        <v>3.8</v>
      </c>
      <c r="C35" s="1">
        <v>-1.5</v>
      </c>
    </row>
    <row r="36" spans="1:3">
      <c r="A36" s="1">
        <v>2058</v>
      </c>
      <c r="B36" s="1">
        <v>3.9</v>
      </c>
      <c r="C36" s="1">
        <v>-1.6</v>
      </c>
    </row>
    <row r="37" spans="1:3">
      <c r="A37" s="1">
        <v>2059</v>
      </c>
      <c r="B37" s="1">
        <v>4</v>
      </c>
      <c r="C37" s="1">
        <v>-1.7</v>
      </c>
    </row>
    <row r="38" spans="1:3">
      <c r="A38" s="1">
        <v>2060</v>
      </c>
      <c r="B38" s="1">
        <v>4.1</v>
      </c>
      <c r="C38" s="1">
        <v>-1.9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211</v>
      </c>
    </row>
    <row r="3" spans="1:5">
      <c r="A3" s="2" t="s">
        <v>44</v>
      </c>
      <c r="B3" s="2" t="s">
        <v>207</v>
      </c>
      <c r="C3" s="2" t="s">
        <v>208</v>
      </c>
      <c r="D3" s="2" t="s">
        <v>209</v>
      </c>
      <c r="E3" s="2" t="s">
        <v>210</v>
      </c>
    </row>
    <row r="4" spans="1:5">
      <c r="A4" s="1">
        <v>2027</v>
      </c>
      <c r="B4" s="1">
        <v>4.2</v>
      </c>
      <c r="C4" s="1">
        <v>5.6</v>
      </c>
      <c r="D4" s="1">
        <v>12.3</v>
      </c>
      <c r="E4" s="1">
        <v>32.9</v>
      </c>
    </row>
    <row r="5" spans="1:5">
      <c r="A5" s="1">
        <v>2028</v>
      </c>
      <c r="B5" s="1">
        <v>20.1</v>
      </c>
      <c r="C5" s="1">
        <v>11.2</v>
      </c>
      <c r="D5" s="1">
        <v>23.7</v>
      </c>
      <c r="E5" s="1">
        <v>59.8</v>
      </c>
    </row>
    <row r="6" spans="1:5">
      <c r="A6" s="1">
        <v>2029</v>
      </c>
      <c r="B6" s="1">
        <v>24.3</v>
      </c>
      <c r="C6" s="1">
        <v>17.1</v>
      </c>
      <c r="D6" s="1">
        <v>33.4</v>
      </c>
      <c r="E6" s="1">
        <v>85.2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4"/>
  <sheetViews>
    <sheetView workbookViewId="0"/>
  </sheetViews>
  <sheetFormatPr defaultRowHeight="15"/>
  <cols>
    <col min="1" max="9" width="20.7109375" style="1" customWidth="1"/>
  </cols>
  <sheetData>
    <row r="1" spans="1:9">
      <c r="A1" s="2" t="s">
        <v>220</v>
      </c>
    </row>
    <row r="3" spans="1:9">
      <c r="A3" s="2" t="s">
        <v>44</v>
      </c>
      <c r="B3" s="2" t="s">
        <v>212</v>
      </c>
      <c r="C3" s="2" t="s">
        <v>213</v>
      </c>
      <c r="D3" s="2" t="s">
        <v>214</v>
      </c>
      <c r="E3" s="2" t="s">
        <v>215</v>
      </c>
      <c r="F3" s="2" t="s">
        <v>216</v>
      </c>
      <c r="G3" s="2" t="s">
        <v>217</v>
      </c>
      <c r="H3" s="2" t="s">
        <v>218</v>
      </c>
      <c r="I3" s="2" t="s">
        <v>219</v>
      </c>
    </row>
    <row r="4" spans="1:9">
      <c r="A4" s="1">
        <v>1970</v>
      </c>
    </row>
    <row r="5" spans="1:9">
      <c r="A5" s="1">
        <v>1971</v>
      </c>
      <c r="B5" s="1">
        <v>32.2</v>
      </c>
      <c r="D5" s="1">
        <v>56.7</v>
      </c>
      <c r="F5" s="1">
        <v>6.3</v>
      </c>
      <c r="H5" s="1">
        <v>4.8</v>
      </c>
    </row>
    <row r="6" spans="1:9">
      <c r="A6" s="1">
        <v>1972</v>
      </c>
      <c r="B6" s="1">
        <v>32.1</v>
      </c>
      <c r="D6" s="1">
        <v>56.7</v>
      </c>
      <c r="F6" s="1">
        <v>6.4</v>
      </c>
      <c r="H6" s="1">
        <v>4.9</v>
      </c>
    </row>
    <row r="7" spans="1:9">
      <c r="A7" s="1">
        <v>1973</v>
      </c>
      <c r="B7" s="1">
        <v>31.9</v>
      </c>
      <c r="D7" s="1">
        <v>56.7</v>
      </c>
      <c r="F7" s="1">
        <v>6.4</v>
      </c>
      <c r="H7" s="1">
        <v>5</v>
      </c>
    </row>
    <row r="8" spans="1:9">
      <c r="A8" s="1">
        <v>1974</v>
      </c>
      <c r="B8" s="1">
        <v>31.7</v>
      </c>
      <c r="D8" s="1">
        <v>56.7</v>
      </c>
      <c r="F8" s="1">
        <v>6.4</v>
      </c>
      <c r="H8" s="1">
        <v>5.1</v>
      </c>
    </row>
    <row r="9" spans="1:9">
      <c r="A9" s="1">
        <v>1975</v>
      </c>
      <c r="B9" s="1">
        <v>31.5</v>
      </c>
      <c r="D9" s="1">
        <v>56.8</v>
      </c>
      <c r="F9" s="1">
        <v>6.5</v>
      </c>
      <c r="H9" s="1">
        <v>5.2</v>
      </c>
    </row>
    <row r="10" spans="1:9">
      <c r="A10" s="1">
        <v>1976</v>
      </c>
      <c r="B10" s="1">
        <v>31.2</v>
      </c>
      <c r="D10" s="1">
        <v>56.9</v>
      </c>
      <c r="F10" s="1">
        <v>6.5</v>
      </c>
      <c r="H10" s="1">
        <v>5.3</v>
      </c>
    </row>
    <row r="11" spans="1:9">
      <c r="A11" s="1">
        <v>1977</v>
      </c>
      <c r="B11" s="1">
        <v>30.8</v>
      </c>
      <c r="D11" s="1">
        <v>57.1</v>
      </c>
      <c r="F11" s="1">
        <v>6.6</v>
      </c>
      <c r="H11" s="1">
        <v>5.5</v>
      </c>
    </row>
    <row r="12" spans="1:9">
      <c r="A12" s="1">
        <v>1978</v>
      </c>
      <c r="B12" s="1">
        <v>30.5</v>
      </c>
      <c r="D12" s="1">
        <v>57.2</v>
      </c>
      <c r="F12" s="1">
        <v>6.7</v>
      </c>
      <c r="H12" s="1">
        <v>5.6</v>
      </c>
    </row>
    <row r="13" spans="1:9">
      <c r="A13" s="1">
        <v>1979</v>
      </c>
      <c r="B13" s="1">
        <v>30.1</v>
      </c>
      <c r="D13" s="1">
        <v>57.3</v>
      </c>
      <c r="F13" s="1">
        <v>6.8</v>
      </c>
      <c r="H13" s="1">
        <v>5.8</v>
      </c>
    </row>
    <row r="14" spans="1:9">
      <c r="A14" s="1">
        <v>1980</v>
      </c>
      <c r="B14" s="1">
        <v>29.8</v>
      </c>
      <c r="D14" s="1">
        <v>57.4</v>
      </c>
      <c r="F14" s="1">
        <v>6.9</v>
      </c>
      <c r="H14" s="1">
        <v>5.9</v>
      </c>
    </row>
    <row r="15" spans="1:9">
      <c r="A15" s="1">
        <v>1981</v>
      </c>
      <c r="B15" s="1">
        <v>29.5</v>
      </c>
      <c r="D15" s="1">
        <v>57.6</v>
      </c>
      <c r="F15" s="1">
        <v>6.9</v>
      </c>
      <c r="H15" s="1">
        <v>6</v>
      </c>
    </row>
    <row r="16" spans="1:9">
      <c r="A16" s="1">
        <v>1982</v>
      </c>
      <c r="B16" s="1">
        <v>29.2</v>
      </c>
      <c r="D16" s="1">
        <v>57.7</v>
      </c>
      <c r="F16" s="1">
        <v>7</v>
      </c>
      <c r="H16" s="1">
        <v>6.1</v>
      </c>
    </row>
    <row r="17" spans="1:8">
      <c r="A17" s="1">
        <v>1983</v>
      </c>
      <c r="B17" s="1">
        <v>28.8</v>
      </c>
      <c r="D17" s="1">
        <v>57.9</v>
      </c>
      <c r="F17" s="1">
        <v>7</v>
      </c>
      <c r="H17" s="1">
        <v>6.3</v>
      </c>
    </row>
    <row r="18" spans="1:8">
      <c r="A18" s="1">
        <v>1984</v>
      </c>
      <c r="B18" s="1">
        <v>28.4</v>
      </c>
      <c r="D18" s="1">
        <v>58.1</v>
      </c>
      <c r="F18" s="1">
        <v>7.1</v>
      </c>
      <c r="H18" s="1">
        <v>6.4</v>
      </c>
    </row>
    <row r="19" spans="1:8">
      <c r="A19" s="1">
        <v>1985</v>
      </c>
      <c r="B19" s="1">
        <v>28</v>
      </c>
      <c r="D19" s="1">
        <v>58.3</v>
      </c>
      <c r="F19" s="1">
        <v>7.1</v>
      </c>
      <c r="H19" s="1">
        <v>6.5</v>
      </c>
    </row>
    <row r="20" spans="1:8">
      <c r="A20" s="1">
        <v>1986</v>
      </c>
      <c r="B20" s="1">
        <v>27.6</v>
      </c>
      <c r="D20" s="1">
        <v>58.6</v>
      </c>
      <c r="F20" s="1">
        <v>7.1</v>
      </c>
      <c r="H20" s="1">
        <v>6.7</v>
      </c>
    </row>
    <row r="21" spans="1:8">
      <c r="A21" s="1">
        <v>1987</v>
      </c>
      <c r="B21" s="1">
        <v>27.2</v>
      </c>
      <c r="D21" s="1">
        <v>58.8</v>
      </c>
      <c r="F21" s="1">
        <v>7.2</v>
      </c>
      <c r="H21" s="1">
        <v>6.8</v>
      </c>
    </row>
    <row r="22" spans="1:8">
      <c r="A22" s="1">
        <v>1988</v>
      </c>
      <c r="B22" s="1">
        <v>26.9</v>
      </c>
      <c r="D22" s="1">
        <v>59</v>
      </c>
      <c r="F22" s="1">
        <v>7.2</v>
      </c>
      <c r="H22" s="1">
        <v>6.9</v>
      </c>
    </row>
    <row r="23" spans="1:8">
      <c r="A23" s="1">
        <v>1989</v>
      </c>
      <c r="B23" s="1">
        <v>26.6</v>
      </c>
      <c r="D23" s="1">
        <v>59.2</v>
      </c>
      <c r="F23" s="1">
        <v>7.3</v>
      </c>
      <c r="H23" s="1">
        <v>7</v>
      </c>
    </row>
    <row r="24" spans="1:8">
      <c r="A24" s="1">
        <v>1990</v>
      </c>
      <c r="B24" s="1">
        <v>26.4</v>
      </c>
      <c r="D24" s="1">
        <v>59.3</v>
      </c>
      <c r="F24" s="1">
        <v>7.3</v>
      </c>
      <c r="H24" s="1">
        <v>7.1</v>
      </c>
    </row>
    <row r="25" spans="1:8">
      <c r="A25" s="1">
        <v>1991</v>
      </c>
      <c r="B25" s="1">
        <v>26.2</v>
      </c>
      <c r="D25" s="1">
        <v>59.4</v>
      </c>
      <c r="F25" s="1">
        <v>7.3</v>
      </c>
      <c r="H25" s="1">
        <v>7.1</v>
      </c>
    </row>
    <row r="26" spans="1:8">
      <c r="A26" s="1">
        <v>1992</v>
      </c>
      <c r="B26" s="1">
        <v>26</v>
      </c>
      <c r="D26" s="1">
        <v>59.6</v>
      </c>
      <c r="F26" s="1">
        <v>7.2</v>
      </c>
      <c r="H26" s="1">
        <v>7.2</v>
      </c>
    </row>
    <row r="27" spans="1:8">
      <c r="A27" s="1">
        <v>1993</v>
      </c>
      <c r="B27" s="1">
        <v>25.8</v>
      </c>
      <c r="D27" s="1">
        <v>59.8</v>
      </c>
      <c r="F27" s="1">
        <v>7.1</v>
      </c>
      <c r="H27" s="1">
        <v>7.3</v>
      </c>
    </row>
    <row r="28" spans="1:8">
      <c r="A28" s="1">
        <v>1994</v>
      </c>
      <c r="B28" s="1">
        <v>25.7</v>
      </c>
      <c r="D28" s="1">
        <v>60</v>
      </c>
      <c r="F28" s="1">
        <v>7</v>
      </c>
      <c r="H28" s="1">
        <v>7.3</v>
      </c>
    </row>
    <row r="29" spans="1:8">
      <c r="A29" s="1">
        <v>1995</v>
      </c>
      <c r="B29" s="1">
        <v>25.7</v>
      </c>
      <c r="D29" s="1">
        <v>60.1</v>
      </c>
      <c r="F29" s="1">
        <v>6.8</v>
      </c>
      <c r="H29" s="1">
        <v>7.5</v>
      </c>
    </row>
    <row r="30" spans="1:8">
      <c r="A30" s="1">
        <v>1996</v>
      </c>
      <c r="B30" s="1">
        <v>25.7</v>
      </c>
      <c r="D30" s="1">
        <v>60.1</v>
      </c>
      <c r="F30" s="1">
        <v>6.6</v>
      </c>
      <c r="H30" s="1">
        <v>7.6</v>
      </c>
    </row>
    <row r="31" spans="1:8">
      <c r="A31" s="1">
        <v>1997</v>
      </c>
      <c r="B31" s="1">
        <v>25.7</v>
      </c>
      <c r="D31" s="1">
        <v>60.2</v>
      </c>
      <c r="F31" s="1">
        <v>6.4</v>
      </c>
      <c r="H31" s="1">
        <v>7.7</v>
      </c>
    </row>
    <row r="32" spans="1:8">
      <c r="A32" s="1">
        <v>1998</v>
      </c>
      <c r="B32" s="1">
        <v>25.8</v>
      </c>
      <c r="D32" s="1">
        <v>60.2</v>
      </c>
      <c r="F32" s="1">
        <v>6.2</v>
      </c>
      <c r="H32" s="1">
        <v>7.8</v>
      </c>
    </row>
    <row r="33" spans="1:8">
      <c r="A33" s="1">
        <v>1999</v>
      </c>
      <c r="B33" s="1">
        <v>25.9</v>
      </c>
      <c r="D33" s="1">
        <v>60.3</v>
      </c>
      <c r="F33" s="1">
        <v>6.1</v>
      </c>
      <c r="H33" s="1">
        <v>7.8</v>
      </c>
    </row>
    <row r="34" spans="1:8">
      <c r="A34" s="1">
        <v>2000</v>
      </c>
      <c r="B34" s="1">
        <v>25.9</v>
      </c>
      <c r="D34" s="1">
        <v>60.4</v>
      </c>
      <c r="F34" s="1">
        <v>5.9</v>
      </c>
      <c r="H34" s="1">
        <v>7.8</v>
      </c>
    </row>
    <row r="35" spans="1:8">
      <c r="A35" s="1">
        <v>2001</v>
      </c>
      <c r="B35" s="1">
        <v>26</v>
      </c>
      <c r="D35" s="1">
        <v>60.5</v>
      </c>
      <c r="F35" s="1">
        <v>5.7</v>
      </c>
      <c r="H35" s="1">
        <v>7.8</v>
      </c>
    </row>
    <row r="36" spans="1:8">
      <c r="A36" s="1">
        <v>2002</v>
      </c>
      <c r="B36" s="1">
        <v>26</v>
      </c>
      <c r="D36" s="1">
        <v>60.7</v>
      </c>
      <c r="F36" s="1">
        <v>5.6</v>
      </c>
      <c r="H36" s="1">
        <v>7.7</v>
      </c>
    </row>
    <row r="37" spans="1:8">
      <c r="A37" s="1">
        <v>2003</v>
      </c>
      <c r="B37" s="1">
        <v>26</v>
      </c>
      <c r="D37" s="1">
        <v>60.8</v>
      </c>
      <c r="F37" s="1">
        <v>5.5</v>
      </c>
      <c r="H37" s="1">
        <v>7.7</v>
      </c>
    </row>
    <row r="38" spans="1:8">
      <c r="A38" s="1">
        <v>2004</v>
      </c>
      <c r="B38" s="1">
        <v>26</v>
      </c>
      <c r="D38" s="1">
        <v>60.9</v>
      </c>
      <c r="F38" s="1">
        <v>5.4</v>
      </c>
      <c r="H38" s="1">
        <v>7.7</v>
      </c>
    </row>
    <row r="39" spans="1:8">
      <c r="A39" s="1">
        <v>2005</v>
      </c>
      <c r="B39" s="1">
        <v>26</v>
      </c>
      <c r="D39" s="1">
        <v>60.9</v>
      </c>
      <c r="F39" s="1">
        <v>5.4</v>
      </c>
      <c r="H39" s="1">
        <v>7.7</v>
      </c>
    </row>
    <row r="40" spans="1:8">
      <c r="A40" s="1">
        <v>2006</v>
      </c>
      <c r="B40" s="1">
        <v>26</v>
      </c>
      <c r="D40" s="1">
        <v>61</v>
      </c>
      <c r="F40" s="1">
        <v>5.4</v>
      </c>
      <c r="H40" s="1">
        <v>7.6</v>
      </c>
    </row>
    <row r="41" spans="1:8">
      <c r="A41" s="1">
        <v>2007</v>
      </c>
      <c r="B41" s="1">
        <v>25.9</v>
      </c>
      <c r="D41" s="1">
        <v>61.2</v>
      </c>
      <c r="F41" s="1">
        <v>5.4</v>
      </c>
      <c r="H41" s="1">
        <v>7.5</v>
      </c>
    </row>
    <row r="42" spans="1:8">
      <c r="A42" s="1">
        <v>2008</v>
      </c>
      <c r="B42" s="1">
        <v>25.7</v>
      </c>
      <c r="D42" s="1">
        <v>61.4</v>
      </c>
      <c r="F42" s="1">
        <v>5.5</v>
      </c>
      <c r="H42" s="1">
        <v>7.4</v>
      </c>
    </row>
    <row r="43" spans="1:8">
      <c r="A43" s="1">
        <v>2009</v>
      </c>
      <c r="B43" s="1">
        <v>25.6</v>
      </c>
      <c r="D43" s="1">
        <v>61.6</v>
      </c>
      <c r="F43" s="1">
        <v>5.6</v>
      </c>
      <c r="H43" s="1">
        <v>7.3</v>
      </c>
    </row>
    <row r="44" spans="1:8">
      <c r="A44" s="1">
        <v>2010</v>
      </c>
      <c r="B44" s="1">
        <v>25.4</v>
      </c>
      <c r="D44" s="1">
        <v>61.7</v>
      </c>
      <c r="F44" s="1">
        <v>5.7</v>
      </c>
      <c r="H44" s="1">
        <v>7.2</v>
      </c>
    </row>
    <row r="45" spans="1:8">
      <c r="A45" s="1">
        <v>2011</v>
      </c>
      <c r="B45" s="1">
        <v>25.1</v>
      </c>
      <c r="D45" s="1">
        <v>61.8</v>
      </c>
      <c r="F45" s="1">
        <v>6</v>
      </c>
      <c r="H45" s="1">
        <v>7.1</v>
      </c>
    </row>
    <row r="46" spans="1:8">
      <c r="A46" s="1">
        <v>2012</v>
      </c>
      <c r="B46" s="1">
        <v>24.9</v>
      </c>
      <c r="D46" s="1">
        <v>61.8</v>
      </c>
      <c r="F46" s="1">
        <v>6.2</v>
      </c>
      <c r="H46" s="1">
        <v>7</v>
      </c>
    </row>
    <row r="47" spans="1:8">
      <c r="A47" s="1">
        <v>2013</v>
      </c>
      <c r="B47" s="1">
        <v>24.7</v>
      </c>
      <c r="D47" s="1">
        <v>61.8</v>
      </c>
      <c r="F47" s="1">
        <v>6.6</v>
      </c>
      <c r="H47" s="1">
        <v>7</v>
      </c>
    </row>
    <row r="48" spans="1:8">
      <c r="A48" s="1">
        <v>2014</v>
      </c>
      <c r="B48" s="1">
        <v>24.5</v>
      </c>
      <c r="D48" s="1">
        <v>61.7</v>
      </c>
      <c r="F48" s="1">
        <v>6.9</v>
      </c>
      <c r="H48" s="1">
        <v>7</v>
      </c>
    </row>
    <row r="49" spans="1:9">
      <c r="A49" s="1">
        <v>2015</v>
      </c>
      <c r="B49" s="1">
        <v>24.3</v>
      </c>
      <c r="D49" s="1">
        <v>61.6</v>
      </c>
      <c r="F49" s="1">
        <v>7.2</v>
      </c>
      <c r="H49" s="1">
        <v>7</v>
      </c>
    </row>
    <row r="50" spans="1:9">
      <c r="A50" s="1">
        <v>2016</v>
      </c>
      <c r="B50" s="1">
        <v>24.1</v>
      </c>
      <c r="D50" s="1">
        <v>61.5</v>
      </c>
      <c r="F50" s="1">
        <v>7.4</v>
      </c>
      <c r="H50" s="1">
        <v>7</v>
      </c>
    </row>
    <row r="51" spans="1:9">
      <c r="A51" s="1">
        <v>2017</v>
      </c>
      <c r="B51" s="1">
        <v>23.9</v>
      </c>
      <c r="D51" s="1">
        <v>61.4</v>
      </c>
      <c r="F51" s="1">
        <v>7.6</v>
      </c>
      <c r="H51" s="1">
        <v>7.1</v>
      </c>
    </row>
    <row r="52" spans="1:9">
      <c r="A52" s="1">
        <v>2018</v>
      </c>
      <c r="B52" s="1">
        <v>23.7</v>
      </c>
      <c r="D52" s="1">
        <v>61.3</v>
      </c>
      <c r="F52" s="1">
        <v>7.8</v>
      </c>
      <c r="H52" s="1">
        <v>7.3</v>
      </c>
    </row>
    <row r="53" spans="1:9">
      <c r="A53" s="1">
        <v>2019</v>
      </c>
      <c r="B53" s="1">
        <v>23.4</v>
      </c>
      <c r="D53" s="1">
        <v>61.3</v>
      </c>
      <c r="F53" s="1">
        <v>7.8</v>
      </c>
      <c r="H53" s="1">
        <v>7.5</v>
      </c>
    </row>
    <row r="54" spans="1:9">
      <c r="A54" s="1">
        <v>2020</v>
      </c>
      <c r="B54" s="1">
        <v>23.1</v>
      </c>
      <c r="D54" s="1">
        <v>61.3</v>
      </c>
      <c r="F54" s="1">
        <v>7.8</v>
      </c>
      <c r="H54" s="1">
        <v>7.7</v>
      </c>
    </row>
    <row r="55" spans="1:9">
      <c r="A55" s="1">
        <v>2021</v>
      </c>
      <c r="B55" s="1">
        <v>22.9</v>
      </c>
      <c r="D55" s="1">
        <v>61.2</v>
      </c>
      <c r="F55" s="1">
        <v>7.8</v>
      </c>
      <c r="H55" s="1">
        <v>8.1</v>
      </c>
    </row>
    <row r="56" spans="1:9">
      <c r="A56" s="1">
        <v>2022</v>
      </c>
      <c r="B56" s="1">
        <v>22.7</v>
      </c>
      <c r="C56" s="1">
        <v>22.7</v>
      </c>
      <c r="D56" s="1">
        <v>61.2</v>
      </c>
      <c r="E56" s="1">
        <v>61.1</v>
      </c>
      <c r="F56" s="1">
        <v>7.8</v>
      </c>
      <c r="G56" s="1">
        <v>7.8</v>
      </c>
      <c r="H56" s="1">
        <v>8.4</v>
      </c>
      <c r="I56" s="1">
        <v>8.4</v>
      </c>
    </row>
    <row r="57" spans="1:9">
      <c r="A57" s="1">
        <v>2023</v>
      </c>
      <c r="B57" s="1">
        <v>22.5</v>
      </c>
      <c r="C57" s="1">
        <v>22.5</v>
      </c>
      <c r="D57" s="1">
        <v>61.1</v>
      </c>
      <c r="E57" s="1">
        <v>61.1</v>
      </c>
      <c r="F57" s="1">
        <v>7.7</v>
      </c>
      <c r="G57" s="1">
        <v>7.7</v>
      </c>
      <c r="H57" s="1">
        <v>8.6</v>
      </c>
      <c r="I57" s="1">
        <v>8.699999999999999</v>
      </c>
    </row>
    <row r="58" spans="1:9">
      <c r="A58" s="1">
        <v>2024</v>
      </c>
      <c r="B58" s="1">
        <v>22.3</v>
      </c>
      <c r="C58" s="1">
        <v>22.4</v>
      </c>
      <c r="D58" s="1">
        <v>61.1</v>
      </c>
      <c r="E58" s="1">
        <v>60.9</v>
      </c>
      <c r="F58" s="1">
        <v>7.7</v>
      </c>
      <c r="G58" s="1">
        <v>7.8</v>
      </c>
      <c r="H58" s="1">
        <v>8.9</v>
      </c>
      <c r="I58" s="1">
        <v>8.9</v>
      </c>
    </row>
    <row r="59" spans="1:9">
      <c r="A59" s="1">
        <v>2025</v>
      </c>
      <c r="B59" s="1">
        <v>22.1</v>
      </c>
      <c r="C59" s="1">
        <v>22.2</v>
      </c>
      <c r="D59" s="1">
        <v>61</v>
      </c>
      <c r="E59" s="1">
        <v>60.8</v>
      </c>
      <c r="F59" s="1">
        <v>7.8</v>
      </c>
      <c r="G59" s="1">
        <v>7.8</v>
      </c>
      <c r="H59" s="1">
        <v>9.1</v>
      </c>
      <c r="I59" s="1">
        <v>9.199999999999999</v>
      </c>
    </row>
    <row r="60" spans="1:9">
      <c r="A60" s="1">
        <v>2026</v>
      </c>
      <c r="B60" s="1">
        <v>21.9</v>
      </c>
      <c r="C60" s="1">
        <v>22</v>
      </c>
      <c r="D60" s="1">
        <v>61</v>
      </c>
      <c r="E60" s="1">
        <v>60.7</v>
      </c>
      <c r="F60" s="1">
        <v>7.8</v>
      </c>
      <c r="G60" s="1">
        <v>7.9</v>
      </c>
      <c r="H60" s="1">
        <v>9.300000000000001</v>
      </c>
      <c r="I60" s="1">
        <v>9.5</v>
      </c>
    </row>
    <row r="61" spans="1:9">
      <c r="A61" s="1">
        <v>2027</v>
      </c>
      <c r="B61" s="1">
        <v>21.6</v>
      </c>
      <c r="C61" s="1">
        <v>21.8</v>
      </c>
      <c r="D61" s="1">
        <v>60.9</v>
      </c>
      <c r="E61" s="1">
        <v>60.5</v>
      </c>
      <c r="F61" s="1">
        <v>7.9</v>
      </c>
      <c r="G61" s="1">
        <v>7.9</v>
      </c>
      <c r="H61" s="1">
        <v>9.6</v>
      </c>
      <c r="I61" s="1">
        <v>9.699999999999999</v>
      </c>
    </row>
    <row r="62" spans="1:9">
      <c r="A62" s="1">
        <v>2028</v>
      </c>
      <c r="B62" s="1">
        <v>21.4</v>
      </c>
      <c r="C62" s="1">
        <v>21.6</v>
      </c>
      <c r="D62" s="1">
        <v>60.8</v>
      </c>
      <c r="E62" s="1">
        <v>60.5</v>
      </c>
      <c r="F62" s="1">
        <v>7.9</v>
      </c>
      <c r="G62" s="1">
        <v>8</v>
      </c>
      <c r="H62" s="1">
        <v>9.800000000000001</v>
      </c>
      <c r="I62" s="1">
        <v>10</v>
      </c>
    </row>
    <row r="63" spans="1:9">
      <c r="A63" s="1">
        <v>2029</v>
      </c>
      <c r="B63" s="1">
        <v>21.2</v>
      </c>
      <c r="C63" s="1">
        <v>21.3</v>
      </c>
      <c r="D63" s="1">
        <v>60.8</v>
      </c>
      <c r="E63" s="1">
        <v>60.4</v>
      </c>
      <c r="F63" s="1">
        <v>8</v>
      </c>
      <c r="G63" s="1">
        <v>8</v>
      </c>
      <c r="H63" s="1">
        <v>10</v>
      </c>
      <c r="I63" s="1">
        <v>10.3</v>
      </c>
    </row>
    <row r="64" spans="1:9">
      <c r="A64" s="1">
        <v>2030</v>
      </c>
      <c r="B64" s="1">
        <v>21</v>
      </c>
      <c r="C64" s="1">
        <v>21.1</v>
      </c>
      <c r="D64" s="1">
        <v>60.7</v>
      </c>
      <c r="E64" s="1">
        <v>60.3</v>
      </c>
      <c r="F64" s="1">
        <v>8</v>
      </c>
      <c r="G64" s="1">
        <v>8.1</v>
      </c>
      <c r="H64" s="1">
        <v>10.3</v>
      </c>
      <c r="I64" s="1">
        <v>10.5</v>
      </c>
    </row>
    <row r="65" spans="1:9">
      <c r="A65" s="1">
        <v>2031</v>
      </c>
      <c r="B65" s="1">
        <v>20.8</v>
      </c>
      <c r="C65" s="1">
        <v>20.9</v>
      </c>
      <c r="D65" s="1">
        <v>60.6</v>
      </c>
      <c r="E65" s="1">
        <v>60.1</v>
      </c>
      <c r="F65" s="1">
        <v>8.1</v>
      </c>
      <c r="G65" s="1">
        <v>8.199999999999999</v>
      </c>
      <c r="H65" s="1">
        <v>10.5</v>
      </c>
      <c r="I65" s="1">
        <v>10.8</v>
      </c>
    </row>
    <row r="66" spans="1:9">
      <c r="A66" s="1">
        <v>2032</v>
      </c>
      <c r="B66" s="1">
        <v>20.6</v>
      </c>
      <c r="C66" s="1">
        <v>20.7</v>
      </c>
      <c r="D66" s="1">
        <v>60.4</v>
      </c>
      <c r="E66" s="1">
        <v>59.9</v>
      </c>
      <c r="F66" s="1">
        <v>8.199999999999999</v>
      </c>
      <c r="G66" s="1">
        <v>8.300000000000001</v>
      </c>
      <c r="H66" s="1">
        <v>10.7</v>
      </c>
      <c r="I66" s="1">
        <v>11.1</v>
      </c>
    </row>
    <row r="67" spans="1:9">
      <c r="A67" s="1">
        <v>2033</v>
      </c>
      <c r="B67" s="1">
        <v>20.5</v>
      </c>
      <c r="C67" s="1">
        <v>20.6</v>
      </c>
      <c r="D67" s="1">
        <v>60.3</v>
      </c>
      <c r="E67" s="1">
        <v>59.7</v>
      </c>
      <c r="F67" s="1">
        <v>8.300000000000001</v>
      </c>
      <c r="G67" s="1">
        <v>8.4</v>
      </c>
      <c r="H67" s="1">
        <v>11</v>
      </c>
      <c r="I67" s="1">
        <v>11.3</v>
      </c>
    </row>
    <row r="68" spans="1:9">
      <c r="A68" s="1">
        <v>2034</v>
      </c>
      <c r="B68" s="1">
        <v>20.4</v>
      </c>
      <c r="C68" s="1">
        <v>20.5</v>
      </c>
      <c r="D68" s="1">
        <v>60</v>
      </c>
      <c r="E68" s="1">
        <v>59.5</v>
      </c>
      <c r="F68" s="1">
        <v>8.4</v>
      </c>
      <c r="G68" s="1">
        <v>8.5</v>
      </c>
      <c r="H68" s="1">
        <v>11.2</v>
      </c>
      <c r="I68" s="1">
        <v>11.6</v>
      </c>
    </row>
    <row r="69" spans="1:9">
      <c r="A69" s="1">
        <v>2035</v>
      </c>
      <c r="B69" s="1">
        <v>20.3</v>
      </c>
      <c r="C69" s="1">
        <v>20.4</v>
      </c>
      <c r="D69" s="1">
        <v>59.8</v>
      </c>
      <c r="E69" s="1">
        <v>59.2</v>
      </c>
      <c r="F69" s="1">
        <v>8.6</v>
      </c>
      <c r="G69" s="1">
        <v>8.6</v>
      </c>
      <c r="H69" s="1">
        <v>11.4</v>
      </c>
      <c r="I69" s="1">
        <v>11.8</v>
      </c>
    </row>
    <row r="70" spans="1:9">
      <c r="A70" s="1">
        <v>2036</v>
      </c>
      <c r="B70" s="1">
        <v>20.2</v>
      </c>
      <c r="C70" s="1">
        <v>20.3</v>
      </c>
      <c r="D70" s="1">
        <v>59.5</v>
      </c>
      <c r="E70" s="1">
        <v>58.9</v>
      </c>
      <c r="F70" s="1">
        <v>8.699999999999999</v>
      </c>
      <c r="G70" s="1">
        <v>8.800000000000001</v>
      </c>
      <c r="H70" s="1">
        <v>11.6</v>
      </c>
      <c r="I70" s="1">
        <v>12</v>
      </c>
    </row>
    <row r="71" spans="1:9">
      <c r="A71" s="1">
        <v>2037</v>
      </c>
      <c r="B71" s="1">
        <v>20.1</v>
      </c>
      <c r="C71" s="1">
        <v>20.3</v>
      </c>
      <c r="D71" s="1">
        <v>59.3</v>
      </c>
      <c r="E71" s="1">
        <v>58.6</v>
      </c>
      <c r="F71" s="1">
        <v>8.800000000000001</v>
      </c>
      <c r="G71" s="1">
        <v>8.9</v>
      </c>
      <c r="H71" s="1">
        <v>11.8</v>
      </c>
      <c r="I71" s="1">
        <v>12.2</v>
      </c>
    </row>
    <row r="72" spans="1:9">
      <c r="A72" s="1">
        <v>2038</v>
      </c>
      <c r="B72" s="1">
        <v>20.1</v>
      </c>
      <c r="C72" s="1">
        <v>20.3</v>
      </c>
      <c r="D72" s="1">
        <v>59</v>
      </c>
      <c r="E72" s="1">
        <v>58.3</v>
      </c>
      <c r="F72" s="1">
        <v>8.9</v>
      </c>
      <c r="G72" s="1">
        <v>9</v>
      </c>
      <c r="H72" s="1">
        <v>12</v>
      </c>
      <c r="I72" s="1">
        <v>12.5</v>
      </c>
    </row>
    <row r="73" spans="1:9">
      <c r="A73" s="1">
        <v>2039</v>
      </c>
      <c r="B73" s="1">
        <v>20.1</v>
      </c>
      <c r="C73" s="1">
        <v>20.3</v>
      </c>
      <c r="D73" s="1">
        <v>58.7</v>
      </c>
      <c r="E73" s="1">
        <v>57.9</v>
      </c>
      <c r="F73" s="1">
        <v>9</v>
      </c>
      <c r="G73" s="1">
        <v>9.1</v>
      </c>
      <c r="H73" s="1">
        <v>12.2</v>
      </c>
      <c r="I73" s="1">
        <v>12.7</v>
      </c>
    </row>
    <row r="74" spans="1:9">
      <c r="A74" s="1">
        <v>2040</v>
      </c>
      <c r="B74" s="1">
        <v>20.2</v>
      </c>
      <c r="C74" s="1">
        <v>20.3</v>
      </c>
      <c r="D74" s="1">
        <v>58.4</v>
      </c>
      <c r="E74" s="1">
        <v>57.6</v>
      </c>
      <c r="F74" s="1">
        <v>9</v>
      </c>
      <c r="G74" s="1">
        <v>9.1</v>
      </c>
      <c r="H74" s="1">
        <v>12.4</v>
      </c>
      <c r="I74" s="1">
        <v>13</v>
      </c>
    </row>
    <row r="75" spans="1:9">
      <c r="A75" s="1">
        <v>2041</v>
      </c>
      <c r="B75" s="1">
        <v>20.2</v>
      </c>
      <c r="C75" s="1">
        <v>20.3</v>
      </c>
      <c r="D75" s="1">
        <v>58.2</v>
      </c>
      <c r="E75" s="1">
        <v>57.3</v>
      </c>
      <c r="F75" s="1">
        <v>9</v>
      </c>
      <c r="G75" s="1">
        <v>9.1</v>
      </c>
      <c r="H75" s="1">
        <v>12.6</v>
      </c>
      <c r="I75" s="1">
        <v>13.2</v>
      </c>
    </row>
    <row r="76" spans="1:9">
      <c r="A76" s="1">
        <v>2042</v>
      </c>
      <c r="B76" s="1">
        <v>20.2</v>
      </c>
      <c r="C76" s="1">
        <v>20.3</v>
      </c>
      <c r="D76" s="1">
        <v>58</v>
      </c>
      <c r="E76" s="1">
        <v>57.1</v>
      </c>
      <c r="F76" s="1">
        <v>9</v>
      </c>
      <c r="G76" s="1">
        <v>9.1</v>
      </c>
      <c r="H76" s="1">
        <v>12.9</v>
      </c>
      <c r="I76" s="1">
        <v>13.5</v>
      </c>
    </row>
    <row r="77" spans="1:9">
      <c r="A77" s="1">
        <v>2043</v>
      </c>
      <c r="B77" s="1">
        <v>20.2</v>
      </c>
      <c r="C77" s="1">
        <v>20.3</v>
      </c>
      <c r="D77" s="1">
        <v>57.8</v>
      </c>
      <c r="E77" s="1">
        <v>56.9</v>
      </c>
      <c r="F77" s="1">
        <v>8.9</v>
      </c>
      <c r="G77" s="1">
        <v>9</v>
      </c>
      <c r="H77" s="1">
        <v>13.1</v>
      </c>
      <c r="I77" s="1">
        <v>13.8</v>
      </c>
    </row>
    <row r="78" spans="1:9">
      <c r="A78" s="1">
        <v>2044</v>
      </c>
      <c r="B78" s="1">
        <v>20.3</v>
      </c>
      <c r="C78" s="1">
        <v>20.3</v>
      </c>
      <c r="D78" s="1">
        <v>57.6</v>
      </c>
      <c r="E78" s="1">
        <v>56.7</v>
      </c>
      <c r="F78" s="1">
        <v>8.699999999999999</v>
      </c>
      <c r="G78" s="1">
        <v>8.9</v>
      </c>
      <c r="H78" s="1">
        <v>13.4</v>
      </c>
      <c r="I78" s="1">
        <v>14.1</v>
      </c>
    </row>
    <row r="79" spans="1:9">
      <c r="A79" s="1">
        <v>2045</v>
      </c>
      <c r="B79" s="1">
        <v>20.3</v>
      </c>
      <c r="C79" s="1">
        <v>20.3</v>
      </c>
      <c r="D79" s="1">
        <v>57.4</v>
      </c>
      <c r="E79" s="1">
        <v>56.6</v>
      </c>
      <c r="F79" s="1">
        <v>8.6</v>
      </c>
      <c r="G79" s="1">
        <v>8.699999999999999</v>
      </c>
      <c r="H79" s="1">
        <v>13.6</v>
      </c>
      <c r="I79" s="1">
        <v>14.3</v>
      </c>
    </row>
    <row r="80" spans="1:9">
      <c r="A80" s="1">
        <v>2046</v>
      </c>
      <c r="B80" s="1">
        <v>20.3</v>
      </c>
      <c r="C80" s="1">
        <v>20.3</v>
      </c>
      <c r="D80" s="1">
        <v>57.3</v>
      </c>
      <c r="E80" s="1">
        <v>56.4</v>
      </c>
      <c r="F80" s="1">
        <v>8.5</v>
      </c>
      <c r="G80" s="1">
        <v>8.6</v>
      </c>
      <c r="H80" s="1">
        <v>13.9</v>
      </c>
      <c r="I80" s="1">
        <v>14.6</v>
      </c>
    </row>
    <row r="81" spans="1:9">
      <c r="A81" s="1">
        <v>2047</v>
      </c>
      <c r="B81" s="1">
        <v>20.3</v>
      </c>
      <c r="C81" s="1">
        <v>20.3</v>
      </c>
      <c r="D81" s="1">
        <v>57.2</v>
      </c>
      <c r="E81" s="1">
        <v>56.3</v>
      </c>
      <c r="F81" s="1">
        <v>8.4</v>
      </c>
      <c r="G81" s="1">
        <v>8.5</v>
      </c>
      <c r="H81" s="1">
        <v>14.1</v>
      </c>
      <c r="I81" s="1">
        <v>14.9</v>
      </c>
    </row>
    <row r="82" spans="1:9">
      <c r="A82" s="1">
        <v>2048</v>
      </c>
      <c r="B82" s="1">
        <v>20.2</v>
      </c>
      <c r="C82" s="1">
        <v>20.3</v>
      </c>
      <c r="D82" s="1">
        <v>57</v>
      </c>
      <c r="E82" s="1">
        <v>56.2</v>
      </c>
      <c r="F82" s="1">
        <v>8.4</v>
      </c>
      <c r="G82" s="1">
        <v>8.5</v>
      </c>
      <c r="H82" s="1">
        <v>14.3</v>
      </c>
      <c r="I82" s="1">
        <v>15.1</v>
      </c>
    </row>
    <row r="83" spans="1:9">
      <c r="A83" s="1">
        <v>2049</v>
      </c>
      <c r="B83" s="1">
        <v>20.2</v>
      </c>
      <c r="C83" s="1">
        <v>20.2</v>
      </c>
      <c r="D83" s="1">
        <v>56.9</v>
      </c>
      <c r="E83" s="1">
        <v>56</v>
      </c>
      <c r="F83" s="1">
        <v>8.300000000000001</v>
      </c>
      <c r="G83" s="1">
        <v>8.4</v>
      </c>
      <c r="H83" s="1">
        <v>14.5</v>
      </c>
      <c r="I83" s="1">
        <v>15.3</v>
      </c>
    </row>
    <row r="84" spans="1:9">
      <c r="A84" s="1">
        <v>2050</v>
      </c>
      <c r="B84" s="1">
        <v>20.1</v>
      </c>
      <c r="C84" s="1">
        <v>20.2</v>
      </c>
      <c r="D84" s="1">
        <v>56.8</v>
      </c>
      <c r="E84" s="1">
        <v>55.9</v>
      </c>
      <c r="F84" s="1">
        <v>8.300000000000001</v>
      </c>
      <c r="G84" s="1">
        <v>8.4</v>
      </c>
      <c r="H84" s="1">
        <v>14.7</v>
      </c>
      <c r="I84" s="1">
        <v>15.5</v>
      </c>
    </row>
    <row r="85" spans="1:9">
      <c r="A85" s="1">
        <v>2051</v>
      </c>
      <c r="B85" s="1">
        <v>20.1</v>
      </c>
      <c r="C85" s="1">
        <v>20.1</v>
      </c>
      <c r="D85" s="1">
        <v>56.8</v>
      </c>
      <c r="E85" s="1">
        <v>55.8</v>
      </c>
      <c r="F85" s="1">
        <v>8.4</v>
      </c>
      <c r="G85" s="1">
        <v>8.4</v>
      </c>
      <c r="H85" s="1">
        <v>14.8</v>
      </c>
      <c r="I85" s="1">
        <v>15.7</v>
      </c>
    </row>
    <row r="86" spans="1:9">
      <c r="A86" s="1">
        <v>2052</v>
      </c>
      <c r="B86" s="1">
        <v>20</v>
      </c>
      <c r="C86" s="1">
        <v>20</v>
      </c>
      <c r="D86" s="1">
        <v>56.7</v>
      </c>
      <c r="E86" s="1">
        <v>55.7</v>
      </c>
      <c r="F86" s="1">
        <v>8.4</v>
      </c>
      <c r="G86" s="1">
        <v>8.5</v>
      </c>
      <c r="H86" s="1">
        <v>14.9</v>
      </c>
      <c r="I86" s="1">
        <v>15.8</v>
      </c>
    </row>
    <row r="87" spans="1:9">
      <c r="A87" s="1">
        <v>2053</v>
      </c>
      <c r="B87" s="1">
        <v>19.9</v>
      </c>
      <c r="C87" s="1">
        <v>19.9</v>
      </c>
      <c r="D87" s="1">
        <v>56.6</v>
      </c>
      <c r="E87" s="1">
        <v>55.6</v>
      </c>
      <c r="F87" s="1">
        <v>8.5</v>
      </c>
      <c r="G87" s="1">
        <v>8.6</v>
      </c>
      <c r="H87" s="1">
        <v>15</v>
      </c>
      <c r="I87" s="1">
        <v>15.9</v>
      </c>
    </row>
    <row r="88" spans="1:9">
      <c r="A88" s="1">
        <v>2054</v>
      </c>
      <c r="B88" s="1">
        <v>19.8</v>
      </c>
      <c r="C88" s="1">
        <v>19.9</v>
      </c>
      <c r="D88" s="1">
        <v>56.5</v>
      </c>
      <c r="E88" s="1">
        <v>55.5</v>
      </c>
      <c r="F88" s="1">
        <v>8.6</v>
      </c>
      <c r="G88" s="1">
        <v>8.699999999999999</v>
      </c>
      <c r="H88" s="1">
        <v>15.1</v>
      </c>
      <c r="I88" s="1">
        <v>16</v>
      </c>
    </row>
    <row r="89" spans="1:9">
      <c r="A89" s="1">
        <v>2055</v>
      </c>
      <c r="B89" s="1">
        <v>19.7</v>
      </c>
      <c r="C89" s="1">
        <v>19.8</v>
      </c>
      <c r="D89" s="1">
        <v>56.3</v>
      </c>
      <c r="E89" s="1">
        <v>55.3</v>
      </c>
      <c r="F89" s="1">
        <v>8.699999999999999</v>
      </c>
      <c r="G89" s="1">
        <v>8.800000000000001</v>
      </c>
      <c r="H89" s="1">
        <v>15.2</v>
      </c>
      <c r="I89" s="1">
        <v>16.2</v>
      </c>
    </row>
    <row r="90" spans="1:9">
      <c r="A90" s="1">
        <v>2056</v>
      </c>
      <c r="B90" s="1">
        <v>19.6</v>
      </c>
      <c r="C90" s="1">
        <v>19.7</v>
      </c>
      <c r="D90" s="1">
        <v>56.2</v>
      </c>
      <c r="E90" s="1">
        <v>55.1</v>
      </c>
      <c r="F90" s="1">
        <v>8.9</v>
      </c>
      <c r="G90" s="1">
        <v>8.9</v>
      </c>
      <c r="H90" s="1">
        <v>15.3</v>
      </c>
      <c r="I90" s="1">
        <v>16.3</v>
      </c>
    </row>
    <row r="91" spans="1:9">
      <c r="A91" s="1">
        <v>2057</v>
      </c>
      <c r="B91" s="1">
        <v>19.5</v>
      </c>
      <c r="C91" s="1">
        <v>19.6</v>
      </c>
      <c r="D91" s="1">
        <v>56</v>
      </c>
      <c r="E91" s="1">
        <v>55</v>
      </c>
      <c r="F91" s="1">
        <v>9</v>
      </c>
      <c r="G91" s="1">
        <v>9</v>
      </c>
      <c r="H91" s="1">
        <v>15.5</v>
      </c>
      <c r="I91" s="1">
        <v>16.4</v>
      </c>
    </row>
    <row r="92" spans="1:9">
      <c r="A92" s="1">
        <v>2058</v>
      </c>
      <c r="B92" s="1">
        <v>19.4</v>
      </c>
      <c r="C92" s="1">
        <v>19.5</v>
      </c>
      <c r="D92" s="1">
        <v>55.9</v>
      </c>
      <c r="E92" s="1">
        <v>54.8</v>
      </c>
      <c r="F92" s="1">
        <v>9.199999999999999</v>
      </c>
      <c r="G92" s="1">
        <v>9.199999999999999</v>
      </c>
      <c r="H92" s="1">
        <v>15.6</v>
      </c>
      <c r="I92" s="1">
        <v>16.6</v>
      </c>
    </row>
    <row r="93" spans="1:9">
      <c r="A93" s="1">
        <v>2059</v>
      </c>
      <c r="B93" s="1">
        <v>19.3</v>
      </c>
      <c r="C93" s="1">
        <v>19.4</v>
      </c>
      <c r="D93" s="1">
        <v>55.7</v>
      </c>
      <c r="E93" s="1">
        <v>54.6</v>
      </c>
      <c r="F93" s="1">
        <v>9.300000000000001</v>
      </c>
      <c r="G93" s="1">
        <v>9.300000000000001</v>
      </c>
      <c r="H93" s="1">
        <v>15.7</v>
      </c>
      <c r="I93" s="1">
        <v>16.7</v>
      </c>
    </row>
    <row r="94" spans="1:9">
      <c r="A94" s="1">
        <v>2060</v>
      </c>
      <c r="B94" s="1">
        <v>19.2</v>
      </c>
      <c r="C94" s="1">
        <v>19.3</v>
      </c>
      <c r="D94" s="1">
        <v>55.6</v>
      </c>
      <c r="E94" s="1">
        <v>54.5</v>
      </c>
      <c r="F94" s="1">
        <v>9.4</v>
      </c>
      <c r="G94" s="1">
        <v>9.4</v>
      </c>
      <c r="H94" s="1">
        <v>15.8</v>
      </c>
      <c r="I94" s="1">
        <v>16.8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4"/>
  <sheetViews>
    <sheetView workbookViewId="0"/>
  </sheetViews>
  <sheetFormatPr defaultRowHeight="15"/>
  <cols>
    <col min="1" max="9" width="20.7109375" style="1" customWidth="1"/>
  </cols>
  <sheetData>
    <row r="1" spans="1:9">
      <c r="A1" s="2" t="s">
        <v>228</v>
      </c>
    </row>
    <row r="3" spans="1:9">
      <c r="A3" s="2" t="s">
        <v>44</v>
      </c>
      <c r="B3" s="2" t="s">
        <v>212</v>
      </c>
      <c r="C3" s="2" t="s">
        <v>221</v>
      </c>
      <c r="D3" s="2" t="s">
        <v>222</v>
      </c>
      <c r="E3" s="2" t="s">
        <v>223</v>
      </c>
      <c r="F3" s="2" t="s">
        <v>224</v>
      </c>
      <c r="G3" s="2" t="s">
        <v>225</v>
      </c>
      <c r="H3" s="2" t="s">
        <v>226</v>
      </c>
      <c r="I3" s="2" t="s">
        <v>227</v>
      </c>
    </row>
    <row r="4" spans="1:9">
      <c r="A4" s="1">
        <v>1970</v>
      </c>
    </row>
    <row r="5" spans="1:9">
      <c r="A5" s="1">
        <v>1971</v>
      </c>
      <c r="B5" s="1">
        <v>56.8</v>
      </c>
      <c r="D5" s="1">
        <v>19.6</v>
      </c>
      <c r="F5" s="1">
        <v>76.40000000000001</v>
      </c>
      <c r="H5" s="1">
        <v>17.8</v>
      </c>
    </row>
    <row r="6" spans="1:9">
      <c r="A6" s="1">
        <v>1972</v>
      </c>
      <c r="B6" s="1">
        <v>56.6</v>
      </c>
      <c r="D6" s="1">
        <v>19.8</v>
      </c>
      <c r="F6" s="1">
        <v>76.5</v>
      </c>
      <c r="H6" s="1">
        <v>18.6</v>
      </c>
    </row>
    <row r="7" spans="1:9">
      <c r="A7" s="1">
        <v>1973</v>
      </c>
      <c r="B7" s="1">
        <v>56.3</v>
      </c>
      <c r="D7" s="1">
        <v>20.1</v>
      </c>
      <c r="F7" s="1">
        <v>76.40000000000001</v>
      </c>
      <c r="H7" s="1">
        <v>19.2</v>
      </c>
    </row>
    <row r="8" spans="1:9">
      <c r="A8" s="1">
        <v>1974</v>
      </c>
      <c r="B8" s="1">
        <v>55.9</v>
      </c>
      <c r="D8" s="1">
        <v>20.3</v>
      </c>
      <c r="F8" s="1">
        <v>76.2</v>
      </c>
      <c r="H8" s="1">
        <v>19.5</v>
      </c>
    </row>
    <row r="9" spans="1:9">
      <c r="A9" s="1">
        <v>1975</v>
      </c>
      <c r="B9" s="1">
        <v>55.4</v>
      </c>
      <c r="D9" s="1">
        <v>20.6</v>
      </c>
      <c r="F9" s="1">
        <v>76</v>
      </c>
      <c r="H9" s="1">
        <v>20.4</v>
      </c>
    </row>
    <row r="10" spans="1:9">
      <c r="A10" s="1">
        <v>1976</v>
      </c>
      <c r="B10" s="1">
        <v>54.8</v>
      </c>
      <c r="D10" s="1">
        <v>20.9</v>
      </c>
      <c r="F10" s="1">
        <v>75.7</v>
      </c>
      <c r="H10" s="1">
        <v>21.3</v>
      </c>
    </row>
    <row r="11" spans="1:9">
      <c r="A11" s="1">
        <v>1977</v>
      </c>
      <c r="B11" s="1">
        <v>54.1</v>
      </c>
      <c r="D11" s="1">
        <v>21.2</v>
      </c>
      <c r="F11" s="1">
        <v>75.3</v>
      </c>
      <c r="H11" s="1">
        <v>21.7</v>
      </c>
    </row>
    <row r="12" spans="1:9">
      <c r="A12" s="1">
        <v>1978</v>
      </c>
      <c r="B12" s="1">
        <v>53.3</v>
      </c>
      <c r="D12" s="1">
        <v>21.6</v>
      </c>
      <c r="F12" s="1">
        <v>74.8</v>
      </c>
      <c r="H12" s="1">
        <v>22.3</v>
      </c>
    </row>
    <row r="13" spans="1:9">
      <c r="A13" s="1">
        <v>1979</v>
      </c>
      <c r="B13" s="1">
        <v>52.6</v>
      </c>
      <c r="D13" s="1">
        <v>21.9</v>
      </c>
      <c r="F13" s="1">
        <v>74.40000000000001</v>
      </c>
      <c r="H13" s="1">
        <v>23</v>
      </c>
    </row>
    <row r="14" spans="1:9">
      <c r="A14" s="1">
        <v>1980</v>
      </c>
      <c r="B14" s="1">
        <v>51.9</v>
      </c>
      <c r="D14" s="1">
        <v>22.2</v>
      </c>
      <c r="F14" s="1">
        <v>74.09999999999999</v>
      </c>
      <c r="H14" s="1">
        <v>23.4</v>
      </c>
    </row>
    <row r="15" spans="1:9">
      <c r="A15" s="1">
        <v>1981</v>
      </c>
      <c r="B15" s="1">
        <v>51.2</v>
      </c>
      <c r="D15" s="1">
        <v>22.5</v>
      </c>
      <c r="F15" s="1">
        <v>73.7</v>
      </c>
      <c r="H15" s="1">
        <v>24.1</v>
      </c>
    </row>
    <row r="16" spans="1:9">
      <c r="A16" s="1">
        <v>1982</v>
      </c>
      <c r="B16" s="1">
        <v>50.5</v>
      </c>
      <c r="D16" s="1">
        <v>22.7</v>
      </c>
      <c r="F16" s="1">
        <v>73.3</v>
      </c>
      <c r="H16" s="1">
        <v>24.4</v>
      </c>
    </row>
    <row r="17" spans="1:8">
      <c r="A17" s="1">
        <v>1983</v>
      </c>
      <c r="B17" s="1">
        <v>49.8</v>
      </c>
      <c r="D17" s="1">
        <v>23</v>
      </c>
      <c r="F17" s="1">
        <v>72.8</v>
      </c>
      <c r="H17" s="1">
        <v>25</v>
      </c>
    </row>
    <row r="18" spans="1:8">
      <c r="A18" s="1">
        <v>1984</v>
      </c>
      <c r="B18" s="1">
        <v>48.9</v>
      </c>
      <c r="D18" s="1">
        <v>23.2</v>
      </c>
      <c r="F18" s="1">
        <v>72.2</v>
      </c>
      <c r="H18" s="1">
        <v>25.2</v>
      </c>
    </row>
    <row r="19" spans="1:8">
      <c r="A19" s="1">
        <v>1985</v>
      </c>
      <c r="B19" s="1">
        <v>48</v>
      </c>
      <c r="D19" s="1">
        <v>23.4</v>
      </c>
      <c r="F19" s="1">
        <v>71.5</v>
      </c>
      <c r="H19" s="1">
        <v>25.1</v>
      </c>
    </row>
    <row r="20" spans="1:8">
      <c r="A20" s="1">
        <v>1986</v>
      </c>
      <c r="B20" s="1">
        <v>47.1</v>
      </c>
      <c r="D20" s="1">
        <v>23.5</v>
      </c>
      <c r="F20" s="1">
        <v>70.59999999999999</v>
      </c>
      <c r="H20" s="1">
        <v>24.7</v>
      </c>
    </row>
    <row r="21" spans="1:8">
      <c r="A21" s="1">
        <v>1987</v>
      </c>
      <c r="B21" s="1">
        <v>46.3</v>
      </c>
      <c r="D21" s="1">
        <v>23.7</v>
      </c>
      <c r="F21" s="1">
        <v>70</v>
      </c>
      <c r="H21" s="1">
        <v>25</v>
      </c>
    </row>
    <row r="22" spans="1:8">
      <c r="A22" s="1">
        <v>1988</v>
      </c>
      <c r="B22" s="1">
        <v>45.5</v>
      </c>
      <c r="D22" s="1">
        <v>23.9</v>
      </c>
      <c r="F22" s="1">
        <v>69.5</v>
      </c>
      <c r="H22" s="1">
        <v>25.7</v>
      </c>
    </row>
    <row r="23" spans="1:8">
      <c r="A23" s="1">
        <v>1989</v>
      </c>
      <c r="B23" s="1">
        <v>44.9</v>
      </c>
      <c r="D23" s="1">
        <v>24.1</v>
      </c>
      <c r="F23" s="1">
        <v>69</v>
      </c>
      <c r="H23" s="1">
        <v>26.7</v>
      </c>
    </row>
    <row r="24" spans="1:8">
      <c r="A24" s="1">
        <v>1990</v>
      </c>
      <c r="B24" s="1">
        <v>44.4</v>
      </c>
      <c r="D24" s="1">
        <v>24.2</v>
      </c>
      <c r="F24" s="1">
        <v>68.7</v>
      </c>
      <c r="H24" s="1">
        <v>27.8</v>
      </c>
    </row>
    <row r="25" spans="1:8">
      <c r="A25" s="1">
        <v>1991</v>
      </c>
      <c r="B25" s="1">
        <v>44</v>
      </c>
      <c r="D25" s="1">
        <v>24.3</v>
      </c>
      <c r="F25" s="1">
        <v>68.3</v>
      </c>
      <c r="H25" s="1">
        <v>29.3</v>
      </c>
    </row>
    <row r="26" spans="1:8">
      <c r="A26" s="1">
        <v>1992</v>
      </c>
      <c r="B26" s="1">
        <v>43.5</v>
      </c>
      <c r="D26" s="1">
        <v>24.2</v>
      </c>
      <c r="F26" s="1">
        <v>67.7</v>
      </c>
      <c r="H26" s="1">
        <v>30</v>
      </c>
    </row>
    <row r="27" spans="1:8">
      <c r="A27" s="1">
        <v>1993</v>
      </c>
      <c r="B27" s="1">
        <v>43.2</v>
      </c>
      <c r="D27" s="1">
        <v>24</v>
      </c>
      <c r="F27" s="1">
        <v>67.2</v>
      </c>
      <c r="H27" s="1">
        <v>30.5</v>
      </c>
    </row>
    <row r="28" spans="1:8">
      <c r="A28" s="1">
        <v>1994</v>
      </c>
      <c r="B28" s="1">
        <v>42.9</v>
      </c>
      <c r="D28" s="1">
        <v>23.9</v>
      </c>
      <c r="F28" s="1">
        <v>66.7</v>
      </c>
      <c r="H28" s="1">
        <v>30.5</v>
      </c>
    </row>
    <row r="29" spans="1:8">
      <c r="A29" s="1">
        <v>1995</v>
      </c>
      <c r="B29" s="1">
        <v>42.7</v>
      </c>
      <c r="D29" s="1">
        <v>23.7</v>
      </c>
      <c r="F29" s="1">
        <v>66.40000000000001</v>
      </c>
      <c r="H29" s="1">
        <v>30.3</v>
      </c>
    </row>
    <row r="30" spans="1:8">
      <c r="A30" s="1">
        <v>1996</v>
      </c>
      <c r="B30" s="1">
        <v>42.7</v>
      </c>
      <c r="D30" s="1">
        <v>23.6</v>
      </c>
      <c r="F30" s="1">
        <v>66.3</v>
      </c>
      <c r="H30" s="1">
        <v>30.3</v>
      </c>
    </row>
    <row r="31" spans="1:8">
      <c r="A31" s="1">
        <v>1997</v>
      </c>
      <c r="B31" s="1">
        <v>42.8</v>
      </c>
      <c r="D31" s="1">
        <v>23.4</v>
      </c>
      <c r="F31" s="1">
        <v>66.2</v>
      </c>
      <c r="H31" s="1">
        <v>29.9</v>
      </c>
    </row>
    <row r="32" spans="1:8">
      <c r="A32" s="1">
        <v>1998</v>
      </c>
      <c r="B32" s="1">
        <v>42.8</v>
      </c>
      <c r="D32" s="1">
        <v>23.2</v>
      </c>
      <c r="F32" s="1">
        <v>66.09999999999999</v>
      </c>
      <c r="H32" s="1">
        <v>29.7</v>
      </c>
    </row>
    <row r="33" spans="1:8">
      <c r="A33" s="1">
        <v>1999</v>
      </c>
      <c r="B33" s="1">
        <v>42.9</v>
      </c>
      <c r="D33" s="1">
        <v>23</v>
      </c>
      <c r="F33" s="1">
        <v>65.90000000000001</v>
      </c>
      <c r="H33" s="1">
        <v>30</v>
      </c>
    </row>
    <row r="34" spans="1:8">
      <c r="A34" s="1">
        <v>2000</v>
      </c>
      <c r="B34" s="1">
        <v>42.9</v>
      </c>
      <c r="D34" s="1">
        <v>22.7</v>
      </c>
      <c r="F34" s="1">
        <v>65.59999999999999</v>
      </c>
      <c r="H34" s="1">
        <v>29.9</v>
      </c>
    </row>
    <row r="35" spans="1:8">
      <c r="A35" s="1">
        <v>2001</v>
      </c>
      <c r="B35" s="1">
        <v>42.9</v>
      </c>
      <c r="D35" s="1">
        <v>22.4</v>
      </c>
      <c r="F35" s="1">
        <v>65.3</v>
      </c>
      <c r="H35" s="1">
        <v>30.4</v>
      </c>
    </row>
    <row r="36" spans="1:8">
      <c r="A36" s="1">
        <v>2002</v>
      </c>
      <c r="B36" s="1">
        <v>42.8</v>
      </c>
      <c r="D36" s="1">
        <v>22</v>
      </c>
      <c r="F36" s="1">
        <v>64.8</v>
      </c>
      <c r="H36" s="1">
        <v>30.4</v>
      </c>
    </row>
    <row r="37" spans="1:8">
      <c r="A37" s="1">
        <v>2003</v>
      </c>
      <c r="B37" s="1">
        <v>42.8</v>
      </c>
      <c r="D37" s="1">
        <v>21.8</v>
      </c>
      <c r="F37" s="1">
        <v>64.5</v>
      </c>
      <c r="H37" s="1">
        <v>30.8</v>
      </c>
    </row>
    <row r="38" spans="1:8">
      <c r="A38" s="1">
        <v>2004</v>
      </c>
      <c r="B38" s="1">
        <v>42.7</v>
      </c>
      <c r="D38" s="1">
        <v>21.6</v>
      </c>
      <c r="F38" s="1">
        <v>64.3</v>
      </c>
      <c r="H38" s="1">
        <v>30.7</v>
      </c>
    </row>
    <row r="39" spans="1:8">
      <c r="A39" s="1">
        <v>2005</v>
      </c>
      <c r="B39" s="1">
        <v>42.7</v>
      </c>
      <c r="D39" s="1">
        <v>21.5</v>
      </c>
      <c r="F39" s="1">
        <v>64.2</v>
      </c>
      <c r="H39" s="1">
        <v>30.3</v>
      </c>
    </row>
    <row r="40" spans="1:8">
      <c r="A40" s="1">
        <v>2006</v>
      </c>
      <c r="B40" s="1">
        <v>42.6</v>
      </c>
      <c r="D40" s="1">
        <v>21.4</v>
      </c>
      <c r="F40" s="1">
        <v>63.9</v>
      </c>
      <c r="H40" s="1">
        <v>29.9</v>
      </c>
    </row>
    <row r="41" spans="1:8">
      <c r="A41" s="1">
        <v>2007</v>
      </c>
      <c r="B41" s="1">
        <v>42.3</v>
      </c>
      <c r="D41" s="1">
        <v>21.2</v>
      </c>
      <c r="F41" s="1">
        <v>63.5</v>
      </c>
      <c r="H41" s="1">
        <v>29.2</v>
      </c>
    </row>
    <row r="42" spans="1:8">
      <c r="A42" s="1">
        <v>2008</v>
      </c>
      <c r="B42" s="1">
        <v>41.9</v>
      </c>
      <c r="D42" s="1">
        <v>21</v>
      </c>
      <c r="F42" s="1">
        <v>62.9</v>
      </c>
      <c r="H42" s="1">
        <v>28.8</v>
      </c>
    </row>
    <row r="43" spans="1:8">
      <c r="A43" s="1">
        <v>2009</v>
      </c>
      <c r="B43" s="1">
        <v>41.5</v>
      </c>
      <c r="D43" s="1">
        <v>20.9</v>
      </c>
      <c r="F43" s="1">
        <v>62.4</v>
      </c>
      <c r="H43" s="1">
        <v>29.4</v>
      </c>
    </row>
    <row r="44" spans="1:8">
      <c r="A44" s="1">
        <v>2010</v>
      </c>
      <c r="B44" s="1">
        <v>41.2</v>
      </c>
      <c r="D44" s="1">
        <v>20.9</v>
      </c>
      <c r="F44" s="1">
        <v>62.1</v>
      </c>
      <c r="H44" s="1">
        <v>29.9</v>
      </c>
    </row>
    <row r="45" spans="1:8">
      <c r="A45" s="1">
        <v>2011</v>
      </c>
      <c r="B45" s="1">
        <v>40.7</v>
      </c>
      <c r="D45" s="1">
        <v>21.1</v>
      </c>
      <c r="F45" s="1">
        <v>61.8</v>
      </c>
      <c r="H45" s="1">
        <v>30</v>
      </c>
    </row>
    <row r="46" spans="1:8">
      <c r="A46" s="1">
        <v>2012</v>
      </c>
      <c r="B46" s="1">
        <v>40.3</v>
      </c>
      <c r="D46" s="1">
        <v>21.4</v>
      </c>
      <c r="F46" s="1">
        <v>61.7</v>
      </c>
      <c r="H46" s="1">
        <v>29.9</v>
      </c>
    </row>
    <row r="47" spans="1:8">
      <c r="A47" s="1">
        <v>2013</v>
      </c>
      <c r="B47" s="1">
        <v>39.9</v>
      </c>
      <c r="D47" s="1">
        <v>21.9</v>
      </c>
      <c r="F47" s="1">
        <v>61.9</v>
      </c>
      <c r="H47" s="1">
        <v>30</v>
      </c>
    </row>
    <row r="48" spans="1:8">
      <c r="A48" s="1">
        <v>2014</v>
      </c>
      <c r="B48" s="1">
        <v>39.7</v>
      </c>
      <c r="D48" s="1">
        <v>22.5</v>
      </c>
      <c r="F48" s="1">
        <v>62.1</v>
      </c>
      <c r="H48" s="1">
        <v>30</v>
      </c>
    </row>
    <row r="49" spans="1:9">
      <c r="A49" s="1">
        <v>2015</v>
      </c>
      <c r="B49" s="1">
        <v>39.4</v>
      </c>
      <c r="D49" s="1">
        <v>23</v>
      </c>
      <c r="F49" s="1">
        <v>62.4</v>
      </c>
      <c r="H49" s="1">
        <v>30.2</v>
      </c>
    </row>
    <row r="50" spans="1:9">
      <c r="A50" s="1">
        <v>2016</v>
      </c>
      <c r="B50" s="1">
        <v>39.2</v>
      </c>
      <c r="D50" s="1">
        <v>23.5</v>
      </c>
      <c r="F50" s="1">
        <v>62.7</v>
      </c>
      <c r="H50" s="1">
        <v>30.5</v>
      </c>
    </row>
    <row r="51" spans="1:9">
      <c r="A51" s="1">
        <v>2017</v>
      </c>
      <c r="B51" s="1">
        <v>38.9</v>
      </c>
      <c r="D51" s="1">
        <v>24</v>
      </c>
      <c r="F51" s="1">
        <v>62.9</v>
      </c>
      <c r="H51" s="1">
        <v>30.5</v>
      </c>
    </row>
    <row r="52" spans="1:9">
      <c r="A52" s="1">
        <v>2018</v>
      </c>
      <c r="B52" s="1">
        <v>38.6</v>
      </c>
      <c r="D52" s="1">
        <v>24.5</v>
      </c>
      <c r="F52" s="1">
        <v>63.1</v>
      </c>
      <c r="H52" s="1">
        <v>30.4</v>
      </c>
    </row>
    <row r="53" spans="1:9">
      <c r="A53" s="1">
        <v>2019</v>
      </c>
      <c r="B53" s="1">
        <v>38.1</v>
      </c>
      <c r="D53" s="1">
        <v>25</v>
      </c>
      <c r="F53" s="1">
        <v>63.1</v>
      </c>
      <c r="H53" s="1">
        <v>30.2</v>
      </c>
    </row>
    <row r="54" spans="1:9">
      <c r="A54" s="1">
        <v>2020</v>
      </c>
      <c r="B54" s="1">
        <v>37.7</v>
      </c>
      <c r="D54" s="1">
        <v>25.4</v>
      </c>
      <c r="F54" s="1">
        <v>63.1</v>
      </c>
      <c r="H54" s="1">
        <v>30.7</v>
      </c>
    </row>
    <row r="55" spans="1:9">
      <c r="A55" s="1">
        <v>2021</v>
      </c>
      <c r="B55" s="1">
        <v>37.3</v>
      </c>
      <c r="D55" s="1">
        <v>26</v>
      </c>
      <c r="F55" s="1">
        <v>63.3</v>
      </c>
      <c r="H55" s="1">
        <v>30.8</v>
      </c>
    </row>
    <row r="56" spans="1:9">
      <c r="A56" s="1">
        <v>2022</v>
      </c>
      <c r="B56" s="1">
        <v>37.1</v>
      </c>
      <c r="C56" s="1">
        <v>37.1</v>
      </c>
      <c r="D56" s="1">
        <v>26.4</v>
      </c>
      <c r="E56" s="1">
        <v>26.4</v>
      </c>
      <c r="F56" s="1">
        <v>63.5</v>
      </c>
      <c r="G56" s="1">
        <v>63.5</v>
      </c>
      <c r="H56" s="1">
        <v>30.1</v>
      </c>
      <c r="I56" s="1">
        <v>30</v>
      </c>
    </row>
    <row r="57" spans="1:9">
      <c r="A57" s="1">
        <v>2023</v>
      </c>
      <c r="B57" s="1">
        <v>36.8</v>
      </c>
      <c r="C57" s="1">
        <v>36.9</v>
      </c>
      <c r="D57" s="1">
        <v>26.8</v>
      </c>
      <c r="E57" s="1">
        <v>26.9</v>
      </c>
      <c r="F57" s="1">
        <v>63.6</v>
      </c>
      <c r="G57" s="1">
        <v>63.8</v>
      </c>
      <c r="H57" s="1">
        <v>30.2</v>
      </c>
      <c r="I57" s="1">
        <v>30</v>
      </c>
    </row>
    <row r="58" spans="1:9">
      <c r="A58" s="1">
        <v>2024</v>
      </c>
      <c r="B58" s="1">
        <v>36.5</v>
      </c>
      <c r="C58" s="1">
        <v>36.7</v>
      </c>
      <c r="D58" s="1">
        <v>27.2</v>
      </c>
      <c r="E58" s="1">
        <v>27.4</v>
      </c>
      <c r="F58" s="1">
        <v>63.7</v>
      </c>
      <c r="G58" s="1">
        <v>64.09999999999999</v>
      </c>
      <c r="H58" s="1">
        <v>30.4</v>
      </c>
      <c r="I58" s="1">
        <v>30.2</v>
      </c>
    </row>
    <row r="59" spans="1:9">
      <c r="A59" s="1">
        <v>2025</v>
      </c>
      <c r="B59" s="1">
        <v>36.2</v>
      </c>
      <c r="C59" s="1">
        <v>36.5</v>
      </c>
      <c r="D59" s="1">
        <v>27.6</v>
      </c>
      <c r="E59" s="1">
        <v>28</v>
      </c>
      <c r="F59" s="1">
        <v>63.8</v>
      </c>
      <c r="G59" s="1">
        <v>64.5</v>
      </c>
      <c r="H59" s="1">
        <v>30.8</v>
      </c>
      <c r="I59" s="1">
        <v>30.2</v>
      </c>
    </row>
    <row r="60" spans="1:9">
      <c r="A60" s="1">
        <v>2026</v>
      </c>
      <c r="B60" s="1">
        <v>35.9</v>
      </c>
      <c r="C60" s="1">
        <v>36.3</v>
      </c>
      <c r="D60" s="1">
        <v>28.1</v>
      </c>
      <c r="E60" s="1">
        <v>28.6</v>
      </c>
      <c r="F60" s="1">
        <v>64</v>
      </c>
      <c r="G60" s="1">
        <v>64.8</v>
      </c>
      <c r="H60" s="1">
        <v>30.7</v>
      </c>
      <c r="I60" s="1">
        <v>30.3</v>
      </c>
    </row>
    <row r="61" spans="1:9">
      <c r="A61" s="1">
        <v>2027</v>
      </c>
      <c r="B61" s="1">
        <v>35.5</v>
      </c>
      <c r="C61" s="1">
        <v>36</v>
      </c>
      <c r="D61" s="1">
        <v>28.7</v>
      </c>
      <c r="E61" s="1">
        <v>29.2</v>
      </c>
      <c r="F61" s="1">
        <v>64.2</v>
      </c>
      <c r="G61" s="1">
        <v>65.2</v>
      </c>
      <c r="H61" s="1">
        <v>30.7</v>
      </c>
      <c r="I61" s="1">
        <v>30.4</v>
      </c>
    </row>
    <row r="62" spans="1:9">
      <c r="A62" s="1">
        <v>2028</v>
      </c>
      <c r="B62" s="1">
        <v>35.2</v>
      </c>
      <c r="C62" s="1">
        <v>35.7</v>
      </c>
      <c r="D62" s="1">
        <v>29.2</v>
      </c>
      <c r="E62" s="1">
        <v>29.8</v>
      </c>
      <c r="F62" s="1">
        <v>64.40000000000001</v>
      </c>
      <c r="G62" s="1">
        <v>65.40000000000001</v>
      </c>
      <c r="H62" s="1">
        <v>30.8</v>
      </c>
      <c r="I62" s="1">
        <v>30.5</v>
      </c>
    </row>
    <row r="63" spans="1:9">
      <c r="A63" s="1">
        <v>2029</v>
      </c>
      <c r="B63" s="1">
        <v>34.8</v>
      </c>
      <c r="C63" s="1">
        <v>35.3</v>
      </c>
      <c r="D63" s="1">
        <v>29.7</v>
      </c>
      <c r="E63" s="1">
        <v>30.3</v>
      </c>
      <c r="F63" s="1">
        <v>64.5</v>
      </c>
      <c r="G63" s="1">
        <v>65.59999999999999</v>
      </c>
      <c r="H63" s="1">
        <v>31</v>
      </c>
      <c r="I63" s="1">
        <v>30.7</v>
      </c>
    </row>
    <row r="64" spans="1:9">
      <c r="A64" s="1">
        <v>2030</v>
      </c>
      <c r="B64" s="1">
        <v>34.5</v>
      </c>
      <c r="C64" s="1">
        <v>35</v>
      </c>
      <c r="D64" s="1">
        <v>30.2</v>
      </c>
      <c r="E64" s="1">
        <v>30.9</v>
      </c>
      <c r="F64" s="1">
        <v>64.7</v>
      </c>
      <c r="G64" s="1">
        <v>65.90000000000001</v>
      </c>
      <c r="H64" s="1">
        <v>31.1</v>
      </c>
      <c r="I64" s="1">
        <v>30.8</v>
      </c>
    </row>
    <row r="65" spans="1:9">
      <c r="A65" s="1">
        <v>2031</v>
      </c>
      <c r="B65" s="1">
        <v>34.3</v>
      </c>
      <c r="C65" s="1">
        <v>34.7</v>
      </c>
      <c r="D65" s="1">
        <v>30.7</v>
      </c>
      <c r="E65" s="1">
        <v>31.6</v>
      </c>
      <c r="F65" s="1">
        <v>65</v>
      </c>
      <c r="G65" s="1">
        <v>66.3</v>
      </c>
      <c r="H65" s="1">
        <v>31.2</v>
      </c>
      <c r="I65" s="1">
        <v>31</v>
      </c>
    </row>
    <row r="66" spans="1:9">
      <c r="A66" s="1">
        <v>2032</v>
      </c>
      <c r="B66" s="1">
        <v>34.1</v>
      </c>
      <c r="C66" s="1">
        <v>34.6</v>
      </c>
      <c r="D66" s="1">
        <v>31.4</v>
      </c>
      <c r="E66" s="1">
        <v>32.3</v>
      </c>
      <c r="F66" s="1">
        <v>65.40000000000001</v>
      </c>
      <c r="G66" s="1">
        <v>66.8</v>
      </c>
      <c r="H66" s="1">
        <v>31.4</v>
      </c>
      <c r="I66" s="1">
        <v>31.2</v>
      </c>
    </row>
    <row r="67" spans="1:9">
      <c r="A67" s="1">
        <v>2033</v>
      </c>
      <c r="B67" s="1">
        <v>34</v>
      </c>
      <c r="C67" s="1">
        <v>34.5</v>
      </c>
      <c r="D67" s="1">
        <v>32</v>
      </c>
      <c r="E67" s="1">
        <v>33</v>
      </c>
      <c r="F67" s="1">
        <v>66</v>
      </c>
      <c r="G67" s="1">
        <v>67.5</v>
      </c>
      <c r="H67" s="1">
        <v>31.6</v>
      </c>
      <c r="I67" s="1">
        <v>31.5</v>
      </c>
    </row>
    <row r="68" spans="1:9">
      <c r="A68" s="1">
        <v>2034</v>
      </c>
      <c r="B68" s="1">
        <v>33.9</v>
      </c>
      <c r="C68" s="1">
        <v>34.4</v>
      </c>
      <c r="D68" s="1">
        <v>32.7</v>
      </c>
      <c r="E68" s="1">
        <v>33.7</v>
      </c>
      <c r="F68" s="1">
        <v>66.59999999999999</v>
      </c>
      <c r="G68" s="1">
        <v>68.2</v>
      </c>
      <c r="H68" s="1">
        <v>31.8</v>
      </c>
      <c r="I68" s="1">
        <v>31.7</v>
      </c>
    </row>
    <row r="69" spans="1:9">
      <c r="A69" s="1">
        <v>2035</v>
      </c>
      <c r="B69" s="1">
        <v>33.9</v>
      </c>
      <c r="C69" s="1">
        <v>34.4</v>
      </c>
      <c r="D69" s="1">
        <v>33.3</v>
      </c>
      <c r="E69" s="1">
        <v>34.5</v>
      </c>
      <c r="F69" s="1">
        <v>67.2</v>
      </c>
      <c r="G69" s="1">
        <v>69</v>
      </c>
      <c r="H69" s="1">
        <v>32</v>
      </c>
      <c r="I69" s="1">
        <v>32</v>
      </c>
    </row>
    <row r="70" spans="1:9">
      <c r="A70" s="1">
        <v>2036</v>
      </c>
      <c r="B70" s="1">
        <v>33.9</v>
      </c>
      <c r="C70" s="1">
        <v>34.5</v>
      </c>
      <c r="D70" s="1">
        <v>34</v>
      </c>
      <c r="E70" s="1">
        <v>35.3</v>
      </c>
      <c r="F70" s="1">
        <v>67.90000000000001</v>
      </c>
      <c r="G70" s="1">
        <v>69.8</v>
      </c>
      <c r="H70" s="1">
        <v>32.3</v>
      </c>
      <c r="I70" s="1">
        <v>32.2</v>
      </c>
    </row>
    <row r="71" spans="1:9">
      <c r="A71" s="1">
        <v>2037</v>
      </c>
      <c r="B71" s="1">
        <v>34</v>
      </c>
      <c r="C71" s="1">
        <v>34.6</v>
      </c>
      <c r="D71" s="1">
        <v>34.7</v>
      </c>
      <c r="E71" s="1">
        <v>36.1</v>
      </c>
      <c r="F71" s="1">
        <v>68.7</v>
      </c>
      <c r="G71" s="1">
        <v>70.7</v>
      </c>
      <c r="H71" s="1">
        <v>32.5</v>
      </c>
      <c r="I71" s="1">
        <v>32.5</v>
      </c>
    </row>
    <row r="72" spans="1:9">
      <c r="A72" s="1">
        <v>2038</v>
      </c>
      <c r="B72" s="1">
        <v>34.1</v>
      </c>
      <c r="C72" s="1">
        <v>34.8</v>
      </c>
      <c r="D72" s="1">
        <v>35.4</v>
      </c>
      <c r="E72" s="1">
        <v>36.8</v>
      </c>
      <c r="F72" s="1">
        <v>69.5</v>
      </c>
      <c r="G72" s="1">
        <v>71.59999999999999</v>
      </c>
      <c r="H72" s="1">
        <v>32.7</v>
      </c>
      <c r="I72" s="1">
        <v>32.7</v>
      </c>
    </row>
    <row r="73" spans="1:9">
      <c r="A73" s="1">
        <v>2039</v>
      </c>
      <c r="B73" s="1">
        <v>34.3</v>
      </c>
      <c r="C73" s="1">
        <v>35</v>
      </c>
      <c r="D73" s="1">
        <v>36</v>
      </c>
      <c r="E73" s="1">
        <v>37.6</v>
      </c>
      <c r="F73" s="1">
        <v>70.3</v>
      </c>
      <c r="G73" s="1">
        <v>72.59999999999999</v>
      </c>
      <c r="H73" s="1">
        <v>32.9</v>
      </c>
      <c r="I73" s="1">
        <v>33</v>
      </c>
    </row>
    <row r="74" spans="1:9">
      <c r="A74" s="1">
        <v>2040</v>
      </c>
      <c r="B74" s="1">
        <v>34.5</v>
      </c>
      <c r="C74" s="1">
        <v>35.2</v>
      </c>
      <c r="D74" s="1">
        <v>36.6</v>
      </c>
      <c r="E74" s="1">
        <v>38.3</v>
      </c>
      <c r="F74" s="1">
        <v>71.09999999999999</v>
      </c>
      <c r="G74" s="1">
        <v>73.59999999999999</v>
      </c>
      <c r="H74" s="1">
        <v>33.1</v>
      </c>
      <c r="I74" s="1">
        <v>33.2</v>
      </c>
    </row>
    <row r="75" spans="1:9">
      <c r="A75" s="1">
        <v>2041</v>
      </c>
      <c r="B75" s="1">
        <v>34.6</v>
      </c>
      <c r="C75" s="1">
        <v>35.4</v>
      </c>
      <c r="D75" s="1">
        <v>37.2</v>
      </c>
      <c r="E75" s="1">
        <v>39</v>
      </c>
      <c r="F75" s="1">
        <v>71.8</v>
      </c>
      <c r="G75" s="1">
        <v>74.40000000000001</v>
      </c>
      <c r="H75" s="1">
        <v>33.3</v>
      </c>
      <c r="I75" s="1">
        <v>33.4</v>
      </c>
    </row>
    <row r="76" spans="1:9">
      <c r="A76" s="1">
        <v>2042</v>
      </c>
      <c r="B76" s="1">
        <v>34.8</v>
      </c>
      <c r="C76" s="1">
        <v>35.6</v>
      </c>
      <c r="D76" s="1">
        <v>37.7</v>
      </c>
      <c r="E76" s="1">
        <v>39.5</v>
      </c>
      <c r="F76" s="1">
        <v>72.5</v>
      </c>
      <c r="G76" s="1">
        <v>75.09999999999999</v>
      </c>
      <c r="H76" s="1">
        <v>33.5</v>
      </c>
      <c r="I76" s="1">
        <v>33.6</v>
      </c>
    </row>
    <row r="77" spans="1:9">
      <c r="A77" s="1">
        <v>2043</v>
      </c>
      <c r="B77" s="1">
        <v>35</v>
      </c>
      <c r="C77" s="1">
        <v>35.7</v>
      </c>
      <c r="D77" s="1">
        <v>38.1</v>
      </c>
      <c r="E77" s="1">
        <v>40</v>
      </c>
      <c r="F77" s="1">
        <v>73.09999999999999</v>
      </c>
      <c r="G77" s="1">
        <v>75.7</v>
      </c>
      <c r="H77" s="1">
        <v>33.7</v>
      </c>
      <c r="I77" s="1">
        <v>33.8</v>
      </c>
    </row>
    <row r="78" spans="1:9">
      <c r="A78" s="1">
        <v>2044</v>
      </c>
      <c r="B78" s="1">
        <v>35.2</v>
      </c>
      <c r="C78" s="1">
        <v>35.8</v>
      </c>
      <c r="D78" s="1">
        <v>38.4</v>
      </c>
      <c r="E78" s="1">
        <v>40.4</v>
      </c>
      <c r="F78" s="1">
        <v>73.59999999999999</v>
      </c>
      <c r="G78" s="1">
        <v>76.2</v>
      </c>
      <c r="H78" s="1">
        <v>33.8</v>
      </c>
      <c r="I78" s="1">
        <v>34</v>
      </c>
    </row>
    <row r="79" spans="1:9">
      <c r="A79" s="1">
        <v>2045</v>
      </c>
      <c r="B79" s="1">
        <v>35.4</v>
      </c>
      <c r="C79" s="1">
        <v>35.9</v>
      </c>
      <c r="D79" s="1">
        <v>38.8</v>
      </c>
      <c r="E79" s="1">
        <v>40.8</v>
      </c>
      <c r="F79" s="1">
        <v>74.09999999999999</v>
      </c>
      <c r="G79" s="1">
        <v>76.7</v>
      </c>
      <c r="H79" s="1">
        <v>34</v>
      </c>
      <c r="I79" s="1">
        <v>34.2</v>
      </c>
    </row>
    <row r="80" spans="1:9">
      <c r="A80" s="1">
        <v>2046</v>
      </c>
      <c r="B80" s="1">
        <v>35.4</v>
      </c>
      <c r="C80" s="1">
        <v>36</v>
      </c>
      <c r="D80" s="1">
        <v>39.1</v>
      </c>
      <c r="E80" s="1">
        <v>41.2</v>
      </c>
      <c r="F80" s="1">
        <v>74.5</v>
      </c>
      <c r="G80" s="1">
        <v>77.2</v>
      </c>
      <c r="H80" s="1">
        <v>34.1</v>
      </c>
      <c r="I80" s="1">
        <v>34.4</v>
      </c>
    </row>
    <row r="81" spans="1:9">
      <c r="A81" s="1">
        <v>2047</v>
      </c>
      <c r="B81" s="1">
        <v>35.5</v>
      </c>
      <c r="C81" s="1">
        <v>36.1</v>
      </c>
      <c r="D81" s="1">
        <v>39.4</v>
      </c>
      <c r="E81" s="1">
        <v>41.6</v>
      </c>
      <c r="F81" s="1">
        <v>74.90000000000001</v>
      </c>
      <c r="G81" s="1">
        <v>77.59999999999999</v>
      </c>
      <c r="H81" s="1">
        <v>34.2</v>
      </c>
      <c r="I81" s="1">
        <v>34.5</v>
      </c>
    </row>
    <row r="82" spans="1:9">
      <c r="A82" s="1">
        <v>2048</v>
      </c>
      <c r="B82" s="1">
        <v>35.5</v>
      </c>
      <c r="C82" s="1">
        <v>36.1</v>
      </c>
      <c r="D82" s="1">
        <v>39.8</v>
      </c>
      <c r="E82" s="1">
        <v>42</v>
      </c>
      <c r="F82" s="1">
        <v>75.3</v>
      </c>
      <c r="G82" s="1">
        <v>78.09999999999999</v>
      </c>
      <c r="H82" s="1">
        <v>34.4</v>
      </c>
      <c r="I82" s="1">
        <v>34.7</v>
      </c>
    </row>
    <row r="83" spans="1:9">
      <c r="A83" s="1">
        <v>2049</v>
      </c>
      <c r="B83" s="1">
        <v>35.5</v>
      </c>
      <c r="C83" s="1">
        <v>36.1</v>
      </c>
      <c r="D83" s="1">
        <v>40.1</v>
      </c>
      <c r="E83" s="1">
        <v>42.4</v>
      </c>
      <c r="F83" s="1">
        <v>75.59999999999999</v>
      </c>
      <c r="G83" s="1">
        <v>78.5</v>
      </c>
      <c r="H83" s="1">
        <v>34.5</v>
      </c>
      <c r="I83" s="1">
        <v>34.8</v>
      </c>
    </row>
    <row r="84" spans="1:9">
      <c r="A84" s="1">
        <v>2050</v>
      </c>
      <c r="B84" s="1">
        <v>35.4</v>
      </c>
      <c r="C84" s="1">
        <v>36</v>
      </c>
      <c r="D84" s="1">
        <v>40.5</v>
      </c>
      <c r="E84" s="1">
        <v>42.8</v>
      </c>
      <c r="F84" s="1">
        <v>75.90000000000001</v>
      </c>
      <c r="G84" s="1">
        <v>78.8</v>
      </c>
      <c r="H84" s="1">
        <v>34.6</v>
      </c>
      <c r="I84" s="1">
        <v>35</v>
      </c>
    </row>
    <row r="85" spans="1:9">
      <c r="A85" s="1">
        <v>2051</v>
      </c>
      <c r="B85" s="1">
        <v>35.4</v>
      </c>
      <c r="C85" s="1">
        <v>36</v>
      </c>
      <c r="D85" s="1">
        <v>40.8</v>
      </c>
      <c r="E85" s="1">
        <v>43.2</v>
      </c>
      <c r="F85" s="1">
        <v>76.2</v>
      </c>
      <c r="G85" s="1">
        <v>79.2</v>
      </c>
      <c r="H85" s="1">
        <v>34.7</v>
      </c>
      <c r="I85" s="1">
        <v>35.1</v>
      </c>
    </row>
    <row r="86" spans="1:9">
      <c r="A86" s="1">
        <v>2052</v>
      </c>
      <c r="B86" s="1">
        <v>35.3</v>
      </c>
      <c r="C86" s="1">
        <v>35.9</v>
      </c>
      <c r="D86" s="1">
        <v>41.2</v>
      </c>
      <c r="E86" s="1">
        <v>43.6</v>
      </c>
      <c r="F86" s="1">
        <v>76.5</v>
      </c>
      <c r="G86" s="1">
        <v>79.59999999999999</v>
      </c>
      <c r="H86" s="1">
        <v>34.8</v>
      </c>
      <c r="I86" s="1">
        <v>35.2</v>
      </c>
    </row>
    <row r="87" spans="1:9">
      <c r="A87" s="1">
        <v>2053</v>
      </c>
      <c r="B87" s="1">
        <v>35.2</v>
      </c>
      <c r="C87" s="1">
        <v>35.9</v>
      </c>
      <c r="D87" s="1">
        <v>41.6</v>
      </c>
      <c r="E87" s="1">
        <v>44.1</v>
      </c>
      <c r="F87" s="1">
        <v>76.8</v>
      </c>
      <c r="G87" s="1">
        <v>79.90000000000001</v>
      </c>
      <c r="H87" s="1">
        <v>34.8</v>
      </c>
      <c r="I87" s="1">
        <v>35.3</v>
      </c>
    </row>
    <row r="88" spans="1:9">
      <c r="A88" s="1">
        <v>2054</v>
      </c>
      <c r="B88" s="1">
        <v>35.1</v>
      </c>
      <c r="C88" s="1">
        <v>35.8</v>
      </c>
      <c r="D88" s="1">
        <v>42.1</v>
      </c>
      <c r="E88" s="1">
        <v>44.5</v>
      </c>
      <c r="F88" s="1">
        <v>77.09999999999999</v>
      </c>
      <c r="G88" s="1">
        <v>80.3</v>
      </c>
      <c r="H88" s="1">
        <v>34.9</v>
      </c>
      <c r="I88" s="1">
        <v>35.4</v>
      </c>
    </row>
    <row r="89" spans="1:9">
      <c r="A89" s="1">
        <v>2055</v>
      </c>
      <c r="B89" s="1">
        <v>34.9</v>
      </c>
      <c r="C89" s="1">
        <v>35.7</v>
      </c>
      <c r="D89" s="1">
        <v>42.5</v>
      </c>
      <c r="E89" s="1">
        <v>45.1</v>
      </c>
      <c r="F89" s="1">
        <v>77.5</v>
      </c>
      <c r="G89" s="1">
        <v>80.8</v>
      </c>
      <c r="H89" s="1">
        <v>35</v>
      </c>
      <c r="I89" s="1">
        <v>35.6</v>
      </c>
    </row>
    <row r="90" spans="1:9">
      <c r="A90" s="1">
        <v>2056</v>
      </c>
      <c r="B90" s="1">
        <v>34.8</v>
      </c>
      <c r="C90" s="1">
        <v>35.6</v>
      </c>
      <c r="D90" s="1">
        <v>43.1</v>
      </c>
      <c r="E90" s="1">
        <v>45.7</v>
      </c>
      <c r="F90" s="1">
        <v>77.90000000000001</v>
      </c>
      <c r="G90" s="1">
        <v>81.3</v>
      </c>
      <c r="H90" s="1">
        <v>35.1</v>
      </c>
      <c r="I90" s="1">
        <v>35.7</v>
      </c>
    </row>
    <row r="91" spans="1:9">
      <c r="A91" s="1">
        <v>2057</v>
      </c>
      <c r="B91" s="1">
        <v>34.7</v>
      </c>
      <c r="C91" s="1">
        <v>35.6</v>
      </c>
      <c r="D91" s="1">
        <v>43.7</v>
      </c>
      <c r="E91" s="1">
        <v>46.3</v>
      </c>
      <c r="F91" s="1">
        <v>78.40000000000001</v>
      </c>
      <c r="G91" s="1">
        <v>81.90000000000001</v>
      </c>
      <c r="H91" s="1">
        <v>35.2</v>
      </c>
      <c r="I91" s="1">
        <v>35.8</v>
      </c>
    </row>
    <row r="92" spans="1:9">
      <c r="A92" s="1">
        <v>2058</v>
      </c>
      <c r="B92" s="1">
        <v>34.7</v>
      </c>
      <c r="C92" s="1">
        <v>35.5</v>
      </c>
      <c r="D92" s="1">
        <v>44.3</v>
      </c>
      <c r="E92" s="1">
        <v>47</v>
      </c>
      <c r="F92" s="1">
        <v>79</v>
      </c>
      <c r="G92" s="1">
        <v>82.5</v>
      </c>
      <c r="H92" s="1">
        <v>35.3</v>
      </c>
      <c r="I92" s="1">
        <v>35.9</v>
      </c>
    </row>
    <row r="93" spans="1:9">
      <c r="A93" s="1">
        <v>2059</v>
      </c>
      <c r="B93" s="1">
        <v>34.6</v>
      </c>
      <c r="C93" s="1">
        <v>35.5</v>
      </c>
      <c r="D93" s="1">
        <v>44.9</v>
      </c>
      <c r="E93" s="1">
        <v>47.6</v>
      </c>
      <c r="F93" s="1">
        <v>79.5</v>
      </c>
      <c r="G93" s="1">
        <v>83</v>
      </c>
      <c r="H93" s="1">
        <v>35.3</v>
      </c>
      <c r="I93" s="1">
        <v>36</v>
      </c>
    </row>
    <row r="94" spans="1:9">
      <c r="A94" s="1">
        <v>2060</v>
      </c>
      <c r="B94" s="1">
        <v>34.5</v>
      </c>
      <c r="C94" s="1">
        <v>35.4</v>
      </c>
      <c r="D94" s="1">
        <v>45.4</v>
      </c>
      <c r="E94" s="1">
        <v>48.1</v>
      </c>
      <c r="F94" s="1">
        <v>79.90000000000001</v>
      </c>
      <c r="G94" s="1">
        <v>83.5</v>
      </c>
      <c r="H94" s="1">
        <v>35.4</v>
      </c>
      <c r="I94" s="1">
        <v>36.1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5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231</v>
      </c>
    </row>
    <row r="3" spans="1:3">
      <c r="A3" s="2" t="s">
        <v>44</v>
      </c>
      <c r="B3" s="2" t="s">
        <v>229</v>
      </c>
      <c r="C3" s="2" t="s">
        <v>230</v>
      </c>
    </row>
    <row r="4" spans="1:3">
      <c r="A4" s="1">
        <v>2013</v>
      </c>
      <c r="B4" s="1">
        <v>14.3</v>
      </c>
    </row>
    <row r="5" spans="1:3">
      <c r="A5" s="1">
        <v>2014</v>
      </c>
      <c r="B5" s="1">
        <v>12.3</v>
      </c>
    </row>
    <row r="6" spans="1:3">
      <c r="A6" s="1">
        <v>2015</v>
      </c>
      <c r="B6" s="1">
        <v>8.300000000000001</v>
      </c>
    </row>
    <row r="7" spans="1:3">
      <c r="A7" s="1">
        <v>2016</v>
      </c>
      <c r="B7" s="1">
        <v>4.6</v>
      </c>
    </row>
    <row r="8" spans="1:3">
      <c r="A8" s="1">
        <v>2017</v>
      </c>
      <c r="B8" s="1">
        <v>6</v>
      </c>
    </row>
    <row r="9" spans="1:3">
      <c r="A9" s="1">
        <v>2018</v>
      </c>
      <c r="B9" s="1">
        <v>8.6</v>
      </c>
    </row>
    <row r="10" spans="1:3">
      <c r="A10" s="1">
        <v>2019</v>
      </c>
      <c r="B10" s="1">
        <v>8.4</v>
      </c>
    </row>
    <row r="11" spans="1:3">
      <c r="A11" s="1">
        <v>2020</v>
      </c>
      <c r="B11" s="1">
        <v>3.5</v>
      </c>
    </row>
    <row r="12" spans="1:3">
      <c r="A12" s="1">
        <v>2021</v>
      </c>
      <c r="B12" s="1">
        <v>8.699999999999999</v>
      </c>
      <c r="C12" s="1">
        <v>8.699999999999999</v>
      </c>
    </row>
    <row r="13" spans="1:3">
      <c r="A13" s="1">
        <v>2022</v>
      </c>
      <c r="B13" s="1">
        <v>34.9</v>
      </c>
      <c r="C13" s="1">
        <v>35.2</v>
      </c>
    </row>
    <row r="14" spans="1:3">
      <c r="A14" s="1">
        <v>2023</v>
      </c>
      <c r="B14" s="1">
        <v>25.2</v>
      </c>
      <c r="C14" s="1">
        <v>25.4</v>
      </c>
    </row>
    <row r="15" spans="1:3">
      <c r="A15" s="1">
        <v>2024</v>
      </c>
      <c r="B15" s="1">
        <v>17.3</v>
      </c>
      <c r="C15" s="1">
        <v>16.5</v>
      </c>
    </row>
    <row r="16" spans="1:3">
      <c r="A16" s="1">
        <v>2025</v>
      </c>
      <c r="B16" s="1">
        <v>15.5</v>
      </c>
      <c r="C16" s="1">
        <v>14.9</v>
      </c>
    </row>
    <row r="17" spans="1:3">
      <c r="A17" s="1">
        <v>2026</v>
      </c>
      <c r="B17" s="1">
        <v>11.7</v>
      </c>
      <c r="C17" s="1">
        <v>14</v>
      </c>
    </row>
    <row r="18" spans="1:3">
      <c r="A18" s="1">
        <v>2027</v>
      </c>
      <c r="B18" s="1">
        <v>8.800000000000001</v>
      </c>
      <c r="C18" s="1">
        <v>11.9</v>
      </c>
    </row>
    <row r="19" spans="1:3">
      <c r="A19" s="1">
        <v>2028</v>
      </c>
      <c r="B19" s="1">
        <v>7.8</v>
      </c>
      <c r="C19" s="1">
        <v>10.6</v>
      </c>
    </row>
    <row r="20" spans="1:3">
      <c r="A20" s="1">
        <v>2029</v>
      </c>
      <c r="B20" s="1">
        <v>6.7</v>
      </c>
      <c r="C20" s="1">
        <v>9</v>
      </c>
    </row>
    <row r="21" spans="1:3">
      <c r="A21" s="1">
        <v>2030</v>
      </c>
      <c r="B21" s="1">
        <v>5.3</v>
      </c>
      <c r="C21" s="1">
        <v>7.8</v>
      </c>
    </row>
    <row r="22" spans="1:3">
      <c r="A22" s="1">
        <v>2031</v>
      </c>
      <c r="B22" s="1">
        <v>4.5</v>
      </c>
      <c r="C22" s="1">
        <v>6.9</v>
      </c>
    </row>
    <row r="23" spans="1:3">
      <c r="A23" s="1">
        <v>2032</v>
      </c>
      <c r="B23" s="1">
        <v>4.3</v>
      </c>
      <c r="C23" s="1">
        <v>6.4</v>
      </c>
    </row>
    <row r="24" spans="1:3">
      <c r="A24" s="1">
        <v>2033</v>
      </c>
      <c r="B24" s="1">
        <v>4.2</v>
      </c>
      <c r="C24" s="1">
        <v>6.2</v>
      </c>
    </row>
    <row r="25" spans="1:3">
      <c r="A25" s="1">
        <v>2034</v>
      </c>
      <c r="B25" s="1">
        <v>4.1</v>
      </c>
      <c r="C25" s="1">
        <v>6</v>
      </c>
    </row>
    <row r="26" spans="1:3">
      <c r="A26" s="1">
        <v>2035</v>
      </c>
      <c r="B26" s="1">
        <v>4.1</v>
      </c>
      <c r="C26" s="1">
        <v>5.7</v>
      </c>
    </row>
    <row r="27" spans="1:3">
      <c r="A27" s="1">
        <v>2036</v>
      </c>
      <c r="B27" s="1">
        <v>4</v>
      </c>
      <c r="C27" s="1">
        <v>5.5</v>
      </c>
    </row>
    <row r="28" spans="1:3">
      <c r="A28" s="1">
        <v>2037</v>
      </c>
      <c r="B28" s="1">
        <v>3.8</v>
      </c>
      <c r="C28" s="1">
        <v>5.3</v>
      </c>
    </row>
    <row r="29" spans="1:3">
      <c r="A29" s="1">
        <v>2038</v>
      </c>
      <c r="B29" s="1">
        <v>3.4</v>
      </c>
      <c r="C29" s="1">
        <v>5</v>
      </c>
    </row>
    <row r="30" spans="1:3">
      <c r="A30" s="1">
        <v>2039</v>
      </c>
      <c r="B30" s="1">
        <v>3</v>
      </c>
      <c r="C30" s="1">
        <v>4.6</v>
      </c>
    </row>
    <row r="31" spans="1:3">
      <c r="A31" s="1">
        <v>2040</v>
      </c>
      <c r="B31" s="1">
        <v>2.8</v>
      </c>
      <c r="C31" s="1">
        <v>4.3</v>
      </c>
    </row>
    <row r="32" spans="1:3">
      <c r="A32" s="1">
        <v>2041</v>
      </c>
      <c r="B32" s="1">
        <v>2.5</v>
      </c>
      <c r="C32" s="1">
        <v>4</v>
      </c>
    </row>
    <row r="33" spans="1:3">
      <c r="A33" s="1">
        <v>2042</v>
      </c>
      <c r="B33" s="1">
        <v>2.4</v>
      </c>
      <c r="C33" s="1">
        <v>3.6</v>
      </c>
    </row>
    <row r="34" spans="1:3">
      <c r="A34" s="1">
        <v>2043</v>
      </c>
      <c r="B34" s="1">
        <v>2.1</v>
      </c>
      <c r="C34" s="1">
        <v>3.3</v>
      </c>
    </row>
    <row r="35" spans="1:3">
      <c r="A35" s="1">
        <v>2044</v>
      </c>
      <c r="B35" s="1">
        <v>2</v>
      </c>
      <c r="C35" s="1">
        <v>3</v>
      </c>
    </row>
    <row r="36" spans="1:3">
      <c r="A36" s="1">
        <v>2045</v>
      </c>
      <c r="B36" s="1">
        <v>1.8</v>
      </c>
      <c r="C36" s="1">
        <v>2.7</v>
      </c>
    </row>
    <row r="37" spans="1:3">
      <c r="A37" s="1">
        <v>2046</v>
      </c>
      <c r="B37" s="1">
        <v>1.7</v>
      </c>
      <c r="C37" s="1">
        <v>2.4</v>
      </c>
    </row>
    <row r="38" spans="1:3">
      <c r="A38" s="1">
        <v>2047</v>
      </c>
      <c r="B38" s="1">
        <v>1.6</v>
      </c>
      <c r="C38" s="1">
        <v>2.2</v>
      </c>
    </row>
    <row r="39" spans="1:3">
      <c r="A39" s="1">
        <v>2048</v>
      </c>
      <c r="B39" s="1">
        <v>1.5</v>
      </c>
      <c r="C39" s="1">
        <v>2</v>
      </c>
    </row>
    <row r="40" spans="1:3">
      <c r="A40" s="1">
        <v>2049</v>
      </c>
      <c r="B40" s="1">
        <v>1.4</v>
      </c>
      <c r="C40" s="1">
        <v>1.9</v>
      </c>
    </row>
    <row r="41" spans="1:3">
      <c r="A41" s="1">
        <v>2050</v>
      </c>
      <c r="B41" s="1">
        <v>1.3</v>
      </c>
      <c r="C41" s="1">
        <v>1.7</v>
      </c>
    </row>
    <row r="42" spans="1:3">
      <c r="A42" s="1">
        <v>2051</v>
      </c>
      <c r="B42" s="1">
        <v>1.3</v>
      </c>
      <c r="C42" s="1">
        <v>1.6</v>
      </c>
    </row>
    <row r="43" spans="1:3">
      <c r="A43" s="1">
        <v>2052</v>
      </c>
      <c r="B43" s="1">
        <v>1.2</v>
      </c>
      <c r="C43" s="1">
        <v>1.5</v>
      </c>
    </row>
    <row r="44" spans="1:3">
      <c r="A44" s="1">
        <v>2053</v>
      </c>
      <c r="B44" s="1">
        <v>1.1</v>
      </c>
      <c r="C44" s="1">
        <v>1.3</v>
      </c>
    </row>
    <row r="45" spans="1:3">
      <c r="A45" s="1">
        <v>2054</v>
      </c>
      <c r="B45" s="1">
        <v>1</v>
      </c>
      <c r="C45" s="1">
        <v>1.2</v>
      </c>
    </row>
    <row r="46" spans="1:3">
      <c r="A46" s="1">
        <v>2055</v>
      </c>
      <c r="B46" s="1">
        <v>1</v>
      </c>
      <c r="C46" s="1">
        <v>1.2</v>
      </c>
    </row>
    <row r="47" spans="1:3">
      <c r="A47" s="1">
        <v>2056</v>
      </c>
      <c r="B47" s="1">
        <v>1</v>
      </c>
      <c r="C47" s="1">
        <v>1.1</v>
      </c>
    </row>
    <row r="48" spans="1:3">
      <c r="A48" s="1">
        <v>2057</v>
      </c>
      <c r="B48" s="1">
        <v>0.9</v>
      </c>
      <c r="C48" s="1">
        <v>1.1</v>
      </c>
    </row>
    <row r="49" spans="1:3">
      <c r="A49" s="1">
        <v>2058</v>
      </c>
      <c r="B49" s="1">
        <v>0.9</v>
      </c>
      <c r="C49" s="1">
        <v>1</v>
      </c>
    </row>
    <row r="50" spans="1:3">
      <c r="A50" s="1">
        <v>2059</v>
      </c>
      <c r="B50" s="1">
        <v>0.8</v>
      </c>
      <c r="C50" s="1">
        <v>0.9</v>
      </c>
    </row>
    <row r="51" spans="1:3">
      <c r="A51" s="1">
        <v>2060</v>
      </c>
      <c r="B51" s="1">
        <v>0.8</v>
      </c>
      <c r="C51" s="1">
        <v>0.9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234</v>
      </c>
    </row>
    <row r="3" spans="1:3">
      <c r="A3" s="2" t="s">
        <v>44</v>
      </c>
      <c r="B3" s="2" t="s">
        <v>232</v>
      </c>
      <c r="C3" s="2" t="s">
        <v>233</v>
      </c>
    </row>
    <row r="4" spans="1:3">
      <c r="A4" s="1">
        <v>2000</v>
      </c>
      <c r="B4" s="1">
        <v>785</v>
      </c>
      <c r="C4" s="1">
        <v>10356</v>
      </c>
    </row>
    <row r="5" spans="1:3">
      <c r="A5" s="1">
        <v>2026</v>
      </c>
      <c r="B5" s="1">
        <v>20500</v>
      </c>
      <c r="C5" s="1">
        <v>4179</v>
      </c>
    </row>
    <row r="6" spans="1:3">
      <c r="A6" s="1">
        <v>2030</v>
      </c>
      <c r="B6" s="1">
        <v>22955</v>
      </c>
      <c r="C6" s="1">
        <v>3015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239</v>
      </c>
    </row>
    <row r="3" spans="1:4">
      <c r="A3" s="2" t="s">
        <v>235</v>
      </c>
      <c r="B3" s="2" t="s">
        <v>236</v>
      </c>
      <c r="C3" s="2" t="s">
        <v>237</v>
      </c>
      <c r="D3" s="2" t="s">
        <v>238</v>
      </c>
    </row>
    <row r="4" spans="1:4">
      <c r="A4" s="1">
        <v>5</v>
      </c>
      <c r="B4" s="1">
        <v>0</v>
      </c>
      <c r="C4" s="1">
        <v>0</v>
      </c>
      <c r="D4" s="1">
        <v>0</v>
      </c>
    </row>
    <row r="5" spans="1:4">
      <c r="A5" s="1">
        <v>6</v>
      </c>
      <c r="B5" s="1">
        <v>0</v>
      </c>
      <c r="C5" s="1">
        <v>0</v>
      </c>
      <c r="D5" s="1">
        <v>0</v>
      </c>
    </row>
    <row r="6" spans="1:4">
      <c r="A6" s="1">
        <v>7</v>
      </c>
      <c r="B6" s="1">
        <v>0</v>
      </c>
      <c r="C6" s="1">
        <v>0.02</v>
      </c>
      <c r="D6" s="1">
        <v>0.24</v>
      </c>
    </row>
    <row r="7" spans="1:4">
      <c r="A7" s="1">
        <v>8</v>
      </c>
      <c r="B7" s="1">
        <v>0.11</v>
      </c>
      <c r="C7" s="1">
        <v>0.39</v>
      </c>
      <c r="D7" s="1">
        <v>1.49</v>
      </c>
    </row>
    <row r="8" spans="1:4">
      <c r="A8" s="1">
        <v>9</v>
      </c>
      <c r="B8" s="1">
        <v>0.78</v>
      </c>
      <c r="C8" s="1">
        <v>2.5</v>
      </c>
      <c r="D8" s="1">
        <v>5.28</v>
      </c>
    </row>
    <row r="9" spans="1:4">
      <c r="A9" s="1">
        <v>10</v>
      </c>
      <c r="B9" s="1">
        <v>4.27</v>
      </c>
      <c r="C9" s="1">
        <v>8.279999999999999</v>
      </c>
      <c r="D9" s="1">
        <v>12.89</v>
      </c>
    </row>
    <row r="10" spans="1:4">
      <c r="A10" s="1">
        <v>11</v>
      </c>
      <c r="B10" s="1">
        <v>13.76</v>
      </c>
      <c r="C10" s="1">
        <v>19.7</v>
      </c>
      <c r="D10" s="1">
        <v>24.79</v>
      </c>
    </row>
    <row r="11" spans="1:4">
      <c r="A11" s="1">
        <v>12</v>
      </c>
      <c r="B11" s="1">
        <v>31.99</v>
      </c>
      <c r="C11" s="1">
        <v>36.25</v>
      </c>
      <c r="D11" s="1">
        <v>40.36</v>
      </c>
    </row>
    <row r="12" spans="1:4">
      <c r="A12" s="1">
        <v>13</v>
      </c>
      <c r="B12" s="1">
        <v>52.93</v>
      </c>
      <c r="C12" s="1">
        <v>54.44</v>
      </c>
      <c r="D12" s="1">
        <v>55.68</v>
      </c>
    </row>
    <row r="13" spans="1:4">
      <c r="A13" s="1">
        <v>14</v>
      </c>
      <c r="B13" s="1">
        <v>71.77</v>
      </c>
      <c r="C13" s="1">
        <v>70.64</v>
      </c>
      <c r="D13" s="1">
        <v>69.86</v>
      </c>
    </row>
    <row r="14" spans="1:4">
      <c r="A14" s="1">
        <v>15</v>
      </c>
      <c r="B14" s="1">
        <v>85.5</v>
      </c>
      <c r="C14" s="1">
        <v>82.06999999999999</v>
      </c>
      <c r="D14" s="1">
        <v>80.75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240</v>
      </c>
    </row>
    <row r="3" spans="1:4">
      <c r="A3" s="2" t="s">
        <v>235</v>
      </c>
      <c r="B3" s="2" t="s">
        <v>236</v>
      </c>
      <c r="C3" s="2" t="s">
        <v>237</v>
      </c>
      <c r="D3" s="2" t="s">
        <v>238</v>
      </c>
    </row>
    <row r="4" spans="1:4">
      <c r="A4" s="1">
        <v>5</v>
      </c>
      <c r="B4" s="1">
        <v>0</v>
      </c>
      <c r="C4" s="1">
        <v>0</v>
      </c>
      <c r="D4" s="1">
        <v>0</v>
      </c>
    </row>
    <row r="5" spans="1:4">
      <c r="A5" s="1">
        <v>6</v>
      </c>
      <c r="B5" s="1">
        <v>0</v>
      </c>
      <c r="C5" s="1">
        <v>0</v>
      </c>
      <c r="D5" s="1">
        <v>0</v>
      </c>
    </row>
    <row r="6" spans="1:4">
      <c r="A6" s="1">
        <v>7</v>
      </c>
      <c r="B6" s="1">
        <v>0</v>
      </c>
      <c r="C6" s="1">
        <v>0.16</v>
      </c>
      <c r="D6" s="1">
        <v>0.45</v>
      </c>
    </row>
    <row r="7" spans="1:4">
      <c r="A7" s="1">
        <v>8</v>
      </c>
      <c r="B7" s="1">
        <v>0.26</v>
      </c>
      <c r="C7" s="1">
        <v>0.51</v>
      </c>
      <c r="D7" s="1">
        <v>0.6899999999999999</v>
      </c>
    </row>
    <row r="8" spans="1:4">
      <c r="A8" s="1">
        <v>9</v>
      </c>
      <c r="B8" s="1">
        <v>0.5600000000000001</v>
      </c>
      <c r="C8" s="1">
        <v>0.6899999999999999</v>
      </c>
      <c r="D8" s="1">
        <v>0.96</v>
      </c>
    </row>
    <row r="9" spans="1:4">
      <c r="A9" s="1">
        <v>10</v>
      </c>
      <c r="B9" s="1">
        <v>0.6899999999999999</v>
      </c>
      <c r="C9" s="1">
        <v>0.97</v>
      </c>
      <c r="D9" s="1">
        <v>1.31</v>
      </c>
    </row>
    <row r="10" spans="1:4">
      <c r="A10" s="1">
        <v>11</v>
      </c>
      <c r="B10" s="1">
        <v>0.9399999999999999</v>
      </c>
      <c r="C10" s="1">
        <v>1.28</v>
      </c>
      <c r="D10" s="1">
        <v>1.72</v>
      </c>
    </row>
    <row r="11" spans="1:4">
      <c r="A11" s="1">
        <v>12</v>
      </c>
      <c r="B11" s="1">
        <v>1.23</v>
      </c>
      <c r="C11" s="1">
        <v>1.68</v>
      </c>
      <c r="D11" s="1">
        <v>2.18</v>
      </c>
    </row>
    <row r="12" spans="1:4">
      <c r="A12" s="1">
        <v>13</v>
      </c>
      <c r="B12" s="1">
        <v>1.7</v>
      </c>
      <c r="C12" s="1">
        <v>2.21</v>
      </c>
      <c r="D12" s="1">
        <v>2.81</v>
      </c>
    </row>
    <row r="13" spans="1:4">
      <c r="A13" s="1">
        <v>14</v>
      </c>
      <c r="B13" s="1">
        <v>2.3</v>
      </c>
      <c r="C13" s="1">
        <v>2.86</v>
      </c>
      <c r="D13" s="1">
        <v>3.53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46</v>
      </c>
    </row>
    <row r="3" spans="1:2">
      <c r="A3" s="2" t="s">
        <v>44</v>
      </c>
      <c r="B3" s="2" t="s">
        <v>45</v>
      </c>
    </row>
    <row r="4" spans="1:2">
      <c r="A4" s="1">
        <v>2001</v>
      </c>
      <c r="B4" s="1">
        <v>1.3</v>
      </c>
    </row>
    <row r="5" spans="1:2">
      <c r="A5" s="1">
        <v>2002</v>
      </c>
      <c r="B5" s="1">
        <v>2.4</v>
      </c>
    </row>
    <row r="6" spans="1:2">
      <c r="A6" s="1">
        <v>2003</v>
      </c>
      <c r="B6" s="1">
        <v>2.5</v>
      </c>
    </row>
    <row r="7" spans="1:2">
      <c r="A7" s="1">
        <v>2004</v>
      </c>
      <c r="B7" s="1">
        <v>2.7</v>
      </c>
    </row>
    <row r="8" spans="1:2">
      <c r="A8" s="1">
        <v>2005</v>
      </c>
      <c r="B8" s="1">
        <v>2.8</v>
      </c>
    </row>
    <row r="9" spans="1:2">
      <c r="A9" s="1">
        <v>2006</v>
      </c>
      <c r="B9" s="1">
        <v>2.6</v>
      </c>
    </row>
    <row r="10" spans="1:2">
      <c r="A10" s="1">
        <v>2007</v>
      </c>
      <c r="B10" s="1">
        <v>2.5</v>
      </c>
    </row>
    <row r="11" spans="1:2">
      <c r="A11" s="1">
        <v>2008</v>
      </c>
      <c r="B11" s="1">
        <v>2.9</v>
      </c>
    </row>
    <row r="12" spans="1:2">
      <c r="A12" s="1">
        <v>2009</v>
      </c>
      <c r="B12" s="1">
        <v>4.5</v>
      </c>
    </row>
    <row r="13" spans="1:2">
      <c r="A13" s="1">
        <v>2010</v>
      </c>
      <c r="B13" s="1">
        <v>4.7</v>
      </c>
    </row>
    <row r="14" spans="1:2">
      <c r="A14" s="1">
        <v>2011</v>
      </c>
      <c r="B14" s="1">
        <v>4.3</v>
      </c>
    </row>
    <row r="15" spans="1:2">
      <c r="A15" s="1">
        <v>2012</v>
      </c>
      <c r="B15" s="1">
        <v>4.9</v>
      </c>
    </row>
    <row r="16" spans="1:2">
      <c r="A16" s="1">
        <v>2013</v>
      </c>
      <c r="B16" s="1">
        <v>5.3</v>
      </c>
    </row>
    <row r="17" spans="1:2">
      <c r="A17" s="1">
        <v>2014</v>
      </c>
      <c r="B17" s="1">
        <v>6</v>
      </c>
    </row>
    <row r="18" spans="1:2">
      <c r="A18" s="1">
        <v>2015</v>
      </c>
      <c r="B18" s="1">
        <v>6.6</v>
      </c>
    </row>
    <row r="19" spans="1:2">
      <c r="A19" s="1">
        <v>2016</v>
      </c>
      <c r="B19" s="1">
        <v>7.5</v>
      </c>
    </row>
    <row r="20" spans="1:2">
      <c r="A20" s="1">
        <v>2017</v>
      </c>
      <c r="B20" s="1">
        <v>7.6</v>
      </c>
    </row>
    <row r="21" spans="1:2">
      <c r="A21" s="1">
        <v>2018</v>
      </c>
      <c r="B21" s="1">
        <v>6.9</v>
      </c>
    </row>
    <row r="22" spans="1:2">
      <c r="A22" s="1">
        <v>2019</v>
      </c>
      <c r="B22" s="1">
        <v>7.5</v>
      </c>
    </row>
    <row r="23" spans="1:2">
      <c r="A23" s="1">
        <v>2020</v>
      </c>
      <c r="B23" s="1">
        <v>11.1</v>
      </c>
    </row>
    <row r="24" spans="1:2">
      <c r="A24" s="1">
        <v>2021</v>
      </c>
      <c r="B24" s="1">
        <v>10</v>
      </c>
    </row>
    <row r="25" spans="1:2">
      <c r="A25" s="1">
        <v>2022</v>
      </c>
      <c r="B25" s="1">
        <v>8.9</v>
      </c>
    </row>
    <row r="26" spans="1:2">
      <c r="A26" s="1">
        <v>2023</v>
      </c>
      <c r="B26" s="1">
        <v>9.300000000000001</v>
      </c>
    </row>
    <row r="27" spans="1:2">
      <c r="A27" s="1">
        <v>2024</v>
      </c>
      <c r="B27" s="1">
        <v>10.2</v>
      </c>
    </row>
    <row r="28" spans="1:2">
      <c r="A28" s="1">
        <v>2025</v>
      </c>
      <c r="B28" s="1">
        <v>12.6</v>
      </c>
    </row>
    <row r="29" spans="1:2">
      <c r="A29" s="1">
        <v>2026</v>
      </c>
      <c r="B29" s="1">
        <v>13.1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243</v>
      </c>
    </row>
    <row r="3" spans="1:3">
      <c r="A3" s="2" t="s">
        <v>44</v>
      </c>
      <c r="B3" s="2" t="s">
        <v>241</v>
      </c>
      <c r="C3" s="2" t="s">
        <v>242</v>
      </c>
    </row>
    <row r="4" spans="1:3">
      <c r="A4" s="1">
        <v>2015</v>
      </c>
      <c r="B4" s="1">
        <v>490.2</v>
      </c>
      <c r="C4" s="1">
        <v>485.6</v>
      </c>
    </row>
    <row r="5" spans="1:3">
      <c r="A5" s="1">
        <v>2016</v>
      </c>
      <c r="B5" s="1">
        <v>502.4</v>
      </c>
      <c r="C5" s="1">
        <v>494.1</v>
      </c>
    </row>
    <row r="6" spans="1:3">
      <c r="A6" s="1">
        <v>2017</v>
      </c>
      <c r="B6" s="1">
        <v>506.9</v>
      </c>
      <c r="C6" s="1">
        <v>497.9</v>
      </c>
    </row>
    <row r="7" spans="1:3">
      <c r="A7" s="1">
        <v>2018</v>
      </c>
      <c r="B7" s="1">
        <v>506.3</v>
      </c>
      <c r="C7" s="1">
        <v>500.7</v>
      </c>
    </row>
    <row r="8" spans="1:3">
      <c r="A8" s="1">
        <v>2019</v>
      </c>
      <c r="B8" s="1">
        <v>511.1</v>
      </c>
      <c r="C8" s="1">
        <v>502.8</v>
      </c>
    </row>
    <row r="9" spans="1:3">
      <c r="A9" s="1">
        <v>2020</v>
      </c>
      <c r="B9" s="1">
        <v>508.5</v>
      </c>
      <c r="C9" s="1">
        <v>506.7</v>
      </c>
    </row>
    <row r="10" spans="1:3">
      <c r="A10" s="1">
        <v>2021</v>
      </c>
      <c r="B10" s="1">
        <v>526</v>
      </c>
      <c r="C10" s="1">
        <v>506</v>
      </c>
    </row>
    <row r="11" spans="1:3">
      <c r="A11" s="1">
        <v>2022</v>
      </c>
      <c r="B11" s="1">
        <v>514.7</v>
      </c>
      <c r="C11" s="1">
        <v>498.3</v>
      </c>
    </row>
    <row r="12" spans="1:3">
      <c r="A12" s="1">
        <v>2023</v>
      </c>
      <c r="B12" s="1">
        <v>511.5</v>
      </c>
      <c r="C12" s="1">
        <v>502.5</v>
      </c>
    </row>
    <row r="13" spans="1:3">
      <c r="A13" s="1">
        <v>2024</v>
      </c>
      <c r="B13" s="1">
        <v>497.6</v>
      </c>
      <c r="C13" s="1">
        <v>507.5</v>
      </c>
    </row>
    <row r="14" spans="1:3">
      <c r="A14" s="1">
        <v>2025</v>
      </c>
      <c r="B14" s="1">
        <v>513.5</v>
      </c>
      <c r="C14" s="1">
        <v>512.8</v>
      </c>
    </row>
    <row r="15" spans="1:3">
      <c r="A15" s="1">
        <v>2026</v>
      </c>
      <c r="B15" s="1">
        <v>514.1</v>
      </c>
      <c r="C15" s="1">
        <v>514.1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247</v>
      </c>
    </row>
    <row r="3" spans="1:4">
      <c r="A3" s="2" t="s">
        <v>44</v>
      </c>
      <c r="B3" s="2" t="s">
        <v>244</v>
      </c>
      <c r="C3" s="2" t="s">
        <v>245</v>
      </c>
      <c r="D3" s="2" t="s">
        <v>246</v>
      </c>
    </row>
    <row r="4" spans="1:4">
      <c r="A4" s="1">
        <v>2015</v>
      </c>
      <c r="B4" s="1">
        <v>3.2</v>
      </c>
      <c r="C4" s="1">
        <v>2</v>
      </c>
      <c r="D4" s="1">
        <v>8.199999999999999</v>
      </c>
    </row>
    <row r="5" spans="1:4">
      <c r="A5" s="1">
        <v>2016</v>
      </c>
      <c r="B5" s="1">
        <v>4.2</v>
      </c>
      <c r="C5" s="1">
        <v>2</v>
      </c>
      <c r="D5" s="1">
        <v>10.2</v>
      </c>
    </row>
    <row r="6" spans="1:4">
      <c r="A6" s="1">
        <v>2017</v>
      </c>
      <c r="B6" s="1">
        <v>3.9</v>
      </c>
      <c r="C6" s="1">
        <v>2</v>
      </c>
      <c r="D6" s="1">
        <v>11.4</v>
      </c>
    </row>
    <row r="7" spans="1:4">
      <c r="A7" s="1">
        <v>2018</v>
      </c>
      <c r="B7" s="1">
        <v>2.8</v>
      </c>
      <c r="C7" s="1">
        <v>2</v>
      </c>
      <c r="D7" s="1">
        <v>12.4</v>
      </c>
    </row>
    <row r="8" spans="1:4">
      <c r="A8" s="1">
        <v>2019</v>
      </c>
      <c r="B8" s="1">
        <v>2</v>
      </c>
      <c r="C8" s="1">
        <v>2</v>
      </c>
      <c r="D8" s="1">
        <v>12.2</v>
      </c>
    </row>
    <row r="9" spans="1:4">
      <c r="A9" s="1">
        <v>2020</v>
      </c>
      <c r="B9" s="1">
        <v>3.1</v>
      </c>
      <c r="C9" s="1">
        <v>2</v>
      </c>
      <c r="D9" s="1">
        <v>11.8</v>
      </c>
    </row>
    <row r="10" spans="1:4">
      <c r="A10" s="1">
        <v>2021</v>
      </c>
      <c r="B10" s="1">
        <v>4.7</v>
      </c>
      <c r="C10" s="1">
        <v>2</v>
      </c>
      <c r="D10" s="1">
        <v>13.8</v>
      </c>
    </row>
    <row r="11" spans="1:4">
      <c r="A11" s="1">
        <v>2022</v>
      </c>
      <c r="B11" s="1">
        <v>3.5</v>
      </c>
      <c r="C11" s="1">
        <v>2</v>
      </c>
      <c r="D11" s="1">
        <v>14.9</v>
      </c>
    </row>
    <row r="12" spans="1:4">
      <c r="A12" s="1">
        <v>2023</v>
      </c>
      <c r="B12" s="1">
        <v>1.3</v>
      </c>
      <c r="C12" s="1">
        <v>2</v>
      </c>
      <c r="D12" s="1">
        <v>13.5</v>
      </c>
    </row>
    <row r="13" spans="1:4">
      <c r="A13" s="1">
        <v>2024</v>
      </c>
      <c r="B13" s="1">
        <v>0.1</v>
      </c>
      <c r="C13" s="1">
        <v>2</v>
      </c>
      <c r="D13" s="1">
        <v>11.8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275</v>
      </c>
    </row>
    <row r="3" spans="1:3">
      <c r="A3" s="2" t="s">
        <v>44</v>
      </c>
      <c r="B3" s="2" t="s">
        <v>273</v>
      </c>
      <c r="C3" s="2" t="s">
        <v>274</v>
      </c>
    </row>
    <row r="4" spans="1:3">
      <c r="A4" s="1" t="s">
        <v>248</v>
      </c>
      <c r="B4" s="1">
        <v>81</v>
      </c>
      <c r="C4" s="1">
        <v>17.3</v>
      </c>
    </row>
    <row r="5" spans="1:3">
      <c r="A5" s="1" t="s">
        <v>249</v>
      </c>
      <c r="B5" s="1">
        <v>79</v>
      </c>
      <c r="C5" s="1">
        <v>17.8</v>
      </c>
    </row>
    <row r="6" spans="1:3">
      <c r="A6" s="1" t="s">
        <v>250</v>
      </c>
      <c r="B6" s="1">
        <v>108</v>
      </c>
      <c r="C6" s="1">
        <v>22.5</v>
      </c>
    </row>
    <row r="7" spans="1:3">
      <c r="A7" s="1" t="s">
        <v>251</v>
      </c>
      <c r="B7" s="1">
        <v>118</v>
      </c>
      <c r="C7" s="1">
        <v>25.9</v>
      </c>
    </row>
    <row r="8" spans="1:3">
      <c r="A8" s="1" t="s">
        <v>252</v>
      </c>
      <c r="B8" s="1">
        <v>88</v>
      </c>
      <c r="C8" s="1">
        <v>24.1</v>
      </c>
    </row>
    <row r="9" spans="1:3">
      <c r="A9" s="1" t="s">
        <v>253</v>
      </c>
      <c r="B9" s="1">
        <v>73</v>
      </c>
      <c r="C9" s="1">
        <v>20.2</v>
      </c>
    </row>
    <row r="10" spans="1:3">
      <c r="A10" s="1" t="s">
        <v>254</v>
      </c>
      <c r="B10" s="1">
        <v>42</v>
      </c>
      <c r="C10" s="1">
        <v>12.9</v>
      </c>
    </row>
    <row r="11" spans="1:3">
      <c r="A11" s="1" t="s">
        <v>255</v>
      </c>
      <c r="B11" s="1">
        <v>44</v>
      </c>
      <c r="C11" s="1">
        <v>6.8</v>
      </c>
    </row>
    <row r="12" spans="1:3">
      <c r="A12" s="1" t="s">
        <v>256</v>
      </c>
      <c r="B12" s="1">
        <v>48</v>
      </c>
      <c r="C12" s="1">
        <v>5.9</v>
      </c>
    </row>
    <row r="13" spans="1:3">
      <c r="A13" s="1" t="s">
        <v>257</v>
      </c>
      <c r="B13" s="1">
        <v>49</v>
      </c>
      <c r="C13" s="1">
        <v>7.2</v>
      </c>
    </row>
    <row r="14" spans="1:3">
      <c r="A14" s="1" t="s">
        <v>258</v>
      </c>
      <c r="B14" s="1">
        <v>51</v>
      </c>
      <c r="C14" s="1">
        <v>8.300000000000001</v>
      </c>
    </row>
    <row r="15" spans="1:3">
      <c r="A15" s="1" t="s">
        <v>259</v>
      </c>
      <c r="B15" s="1">
        <v>47</v>
      </c>
      <c r="C15" s="1">
        <v>7.9</v>
      </c>
    </row>
    <row r="16" spans="1:3">
      <c r="A16" s="1" t="s">
        <v>260</v>
      </c>
      <c r="B16" s="1">
        <v>46</v>
      </c>
      <c r="C16" s="1">
        <v>7.3</v>
      </c>
    </row>
    <row r="17" spans="1:3">
      <c r="A17" s="1" t="s">
        <v>261</v>
      </c>
      <c r="B17" s="1">
        <v>54</v>
      </c>
      <c r="C17" s="1">
        <v>8.4</v>
      </c>
    </row>
    <row r="18" spans="1:3">
      <c r="A18" s="1" t="s">
        <v>262</v>
      </c>
      <c r="B18" s="1">
        <v>49</v>
      </c>
      <c r="C18" s="1">
        <v>8.300000000000001</v>
      </c>
    </row>
    <row r="19" spans="1:3">
      <c r="A19" s="1" t="s">
        <v>263</v>
      </c>
      <c r="B19" s="1">
        <v>47</v>
      </c>
      <c r="C19" s="1">
        <v>7.5</v>
      </c>
    </row>
    <row r="20" spans="1:3">
      <c r="A20" s="1" t="s">
        <v>264</v>
      </c>
      <c r="B20" s="1">
        <v>28</v>
      </c>
      <c r="C20" s="1">
        <v>5.1</v>
      </c>
    </row>
    <row r="21" spans="1:3">
      <c r="A21" s="1" t="s">
        <v>265</v>
      </c>
      <c r="B21" s="1">
        <v>17</v>
      </c>
      <c r="C21" s="1">
        <v>3.3</v>
      </c>
    </row>
    <row r="22" spans="1:3">
      <c r="A22" s="1" t="s">
        <v>266</v>
      </c>
      <c r="B22" s="1">
        <v>10</v>
      </c>
      <c r="C22" s="1">
        <v>1.7</v>
      </c>
    </row>
    <row r="23" spans="1:3">
      <c r="A23" s="1" t="s">
        <v>267</v>
      </c>
      <c r="B23" s="1">
        <v>12</v>
      </c>
      <c r="C23" s="1">
        <v>0.9</v>
      </c>
    </row>
    <row r="24" spans="1:3">
      <c r="A24" s="1" t="s">
        <v>268</v>
      </c>
      <c r="B24" s="1">
        <v>18</v>
      </c>
      <c r="C24" s="1">
        <v>1.2</v>
      </c>
    </row>
    <row r="25" spans="1:3">
      <c r="A25" s="1" t="s">
        <v>269</v>
      </c>
      <c r="B25" s="1">
        <v>14</v>
      </c>
      <c r="C25" s="1">
        <v>1.2</v>
      </c>
    </row>
    <row r="26" spans="1:3">
      <c r="A26" s="1" t="s">
        <v>270</v>
      </c>
      <c r="B26" s="1">
        <v>12</v>
      </c>
      <c r="C26" s="1">
        <v>1</v>
      </c>
    </row>
    <row r="27" spans="1:3">
      <c r="A27" s="1" t="s">
        <v>271</v>
      </c>
      <c r="B27" s="1">
        <v>23</v>
      </c>
      <c r="C27" s="1">
        <v>2.8</v>
      </c>
    </row>
    <row r="28" spans="1:3">
      <c r="A28" s="1" t="s">
        <v>272</v>
      </c>
      <c r="B28" s="1">
        <v>26</v>
      </c>
      <c r="C28" s="1">
        <v>2.5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279</v>
      </c>
    </row>
    <row r="3" spans="1:4">
      <c r="A3" s="2" t="s">
        <v>44</v>
      </c>
      <c r="B3" s="2" t="s">
        <v>276</v>
      </c>
      <c r="C3" s="2" t="s">
        <v>277</v>
      </c>
      <c r="D3" s="2" t="s">
        <v>278</v>
      </c>
    </row>
    <row r="4" spans="1:4">
      <c r="A4" s="1">
        <v>2015</v>
      </c>
      <c r="B4" s="1">
        <v>-3.1</v>
      </c>
      <c r="C4" s="1">
        <v>44.3</v>
      </c>
      <c r="D4" s="1">
        <v>13.3</v>
      </c>
    </row>
    <row r="5" spans="1:4">
      <c r="A5" s="1">
        <v>2016</v>
      </c>
      <c r="B5" s="1">
        <v>-2.6</v>
      </c>
      <c r="C5" s="1">
        <v>43.5</v>
      </c>
      <c r="D5" s="1">
        <v>13.9</v>
      </c>
    </row>
    <row r="6" spans="1:4">
      <c r="A6" s="1">
        <v>2017</v>
      </c>
      <c r="B6" s="1">
        <v>-2.4</v>
      </c>
      <c r="C6" s="1">
        <v>42.6</v>
      </c>
      <c r="D6" s="1">
        <v>13.1</v>
      </c>
    </row>
    <row r="7" spans="1:4">
      <c r="A7" s="1">
        <v>2018</v>
      </c>
      <c r="B7" s="1">
        <v>-3.8</v>
      </c>
      <c r="C7" s="1">
        <v>43.3</v>
      </c>
      <c r="D7" s="1">
        <v>14.1</v>
      </c>
    </row>
    <row r="8" spans="1:4">
      <c r="A8" s="1">
        <v>2019</v>
      </c>
      <c r="B8" s="1">
        <v>-5.8</v>
      </c>
      <c r="C8" s="1">
        <v>46.3</v>
      </c>
      <c r="D8" s="1">
        <v>15.2</v>
      </c>
    </row>
    <row r="9" spans="1:4">
      <c r="A9" s="1">
        <v>2020</v>
      </c>
      <c r="B9" s="1">
        <v>-4.2</v>
      </c>
      <c r="C9" s="1">
        <v>47</v>
      </c>
      <c r="D9" s="1">
        <v>14.5</v>
      </c>
    </row>
    <row r="10" spans="1:4">
      <c r="A10" s="1">
        <v>2021</v>
      </c>
      <c r="B10" s="1">
        <v>-1.5</v>
      </c>
      <c r="C10" s="1">
        <v>45.6</v>
      </c>
      <c r="D10" s="1">
        <v>13.3</v>
      </c>
    </row>
    <row r="11" spans="1:4">
      <c r="A11" s="1">
        <v>2022</v>
      </c>
      <c r="B11" s="1">
        <v>-2.9</v>
      </c>
      <c r="C11" s="1">
        <v>45.9</v>
      </c>
      <c r="D11" s="1">
        <v>14</v>
      </c>
    </row>
    <row r="12" spans="1:4">
      <c r="A12" s="1">
        <v>2023</v>
      </c>
      <c r="B12" s="1">
        <v>-5.2</v>
      </c>
      <c r="C12" s="1">
        <v>51.6</v>
      </c>
      <c r="D12" s="1">
        <v>13.7</v>
      </c>
    </row>
    <row r="13" spans="1:4">
      <c r="A13" s="1">
        <v>2024</v>
      </c>
      <c r="B13" s="1">
        <v>-7.2</v>
      </c>
      <c r="C13" s="1">
        <v>55.7</v>
      </c>
      <c r="D13" s="1">
        <v>14.1</v>
      </c>
    </row>
    <row r="14" spans="1:4">
      <c r="A14" s="1">
        <v>2025</v>
      </c>
      <c r="B14" s="1">
        <v>-5.7</v>
      </c>
      <c r="C14" s="1">
        <v>52.3</v>
      </c>
      <c r="D14" s="1">
        <v>13.8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281</v>
      </c>
    </row>
    <row r="3" spans="1:3">
      <c r="A3" s="2" t="s">
        <v>44</v>
      </c>
      <c r="B3" s="2" t="s">
        <v>280</v>
      </c>
      <c r="C3" s="2" t="s">
        <v>205</v>
      </c>
    </row>
    <row r="4" spans="1:3">
      <c r="A4" s="1">
        <v>2015</v>
      </c>
      <c r="B4" s="1">
        <v>100</v>
      </c>
      <c r="C4" s="1">
        <v>100</v>
      </c>
    </row>
    <row r="5" spans="1:3">
      <c r="A5" s="1">
        <v>2016</v>
      </c>
      <c r="B5" s="1">
        <v>103</v>
      </c>
      <c r="C5" s="1">
        <v>103.2</v>
      </c>
    </row>
    <row r="6" spans="1:3">
      <c r="A6" s="1">
        <v>2017</v>
      </c>
      <c r="B6" s="1">
        <v>104.6</v>
      </c>
      <c r="C6" s="1">
        <v>105.4</v>
      </c>
    </row>
    <row r="7" spans="1:3">
      <c r="A7" s="1">
        <v>2018</v>
      </c>
      <c r="B7" s="1">
        <v>107.4</v>
      </c>
      <c r="C7" s="1">
        <v>106.3</v>
      </c>
    </row>
    <row r="8" spans="1:3">
      <c r="A8" s="1">
        <v>2019</v>
      </c>
      <c r="B8" s="1">
        <v>110.2</v>
      </c>
      <c r="C8" s="1">
        <v>108.1</v>
      </c>
    </row>
    <row r="9" spans="1:3">
      <c r="A9" s="1">
        <v>2020</v>
      </c>
      <c r="B9" s="1">
        <v>109.1</v>
      </c>
      <c r="C9" s="1">
        <v>111.9</v>
      </c>
    </row>
    <row r="10" spans="1:3">
      <c r="A10" s="1">
        <v>2021</v>
      </c>
      <c r="B10" s="1">
        <v>111.5</v>
      </c>
      <c r="C10" s="1">
        <v>115.8</v>
      </c>
    </row>
    <row r="11" spans="1:3">
      <c r="A11" s="1">
        <v>2022</v>
      </c>
      <c r="B11" s="1">
        <v>112.2</v>
      </c>
      <c r="C11" s="1">
        <v>113.9</v>
      </c>
    </row>
    <row r="12" spans="1:3">
      <c r="A12" s="1">
        <v>2023</v>
      </c>
      <c r="B12" s="1">
        <v>114</v>
      </c>
      <c r="C12" s="1">
        <v>113.1</v>
      </c>
    </row>
    <row r="13" spans="1:3">
      <c r="A13" s="1">
        <v>2024</v>
      </c>
      <c r="B13" s="1">
        <v>114.7</v>
      </c>
      <c r="C13" s="1">
        <v>113.2</v>
      </c>
    </row>
    <row r="14" spans="1:3">
      <c r="A14" s="1">
        <v>2025</v>
      </c>
      <c r="B14" s="1">
        <v>115.5</v>
      </c>
      <c r="C14" s="1">
        <v>116.3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288</v>
      </c>
    </row>
    <row r="3" spans="1:7">
      <c r="A3" s="2" t="s">
        <v>44</v>
      </c>
      <c r="B3" s="2" t="s">
        <v>282</v>
      </c>
      <c r="C3" s="2" t="s">
        <v>283</v>
      </c>
      <c r="D3" s="2" t="s">
        <v>284</v>
      </c>
      <c r="E3" s="2" t="s">
        <v>285</v>
      </c>
      <c r="F3" s="2" t="s">
        <v>286</v>
      </c>
      <c r="G3" s="2" t="s">
        <v>287</v>
      </c>
    </row>
    <row r="4" spans="1:7">
      <c r="A4" s="1">
        <v>2020</v>
      </c>
      <c r="B4" s="1">
        <v>-9.800000000000001</v>
      </c>
      <c r="C4" s="1">
        <v>1.7</v>
      </c>
      <c r="D4" s="1">
        <v>0.8</v>
      </c>
      <c r="E4" s="1">
        <v>-8</v>
      </c>
      <c r="F4" s="1">
        <v>1.1</v>
      </c>
      <c r="G4" s="1">
        <v>5.3</v>
      </c>
    </row>
    <row r="5" spans="1:7">
      <c r="A5" s="1">
        <v>2021</v>
      </c>
      <c r="B5" s="1">
        <v>7.4</v>
      </c>
      <c r="C5" s="1">
        <v>19.3</v>
      </c>
      <c r="D5" s="1">
        <v>2.3</v>
      </c>
      <c r="E5" s="1">
        <v>3.8</v>
      </c>
      <c r="F5" s="1">
        <v>0.7</v>
      </c>
      <c r="G5" s="1">
        <v>18.7</v>
      </c>
    </row>
    <row r="6" spans="1:7">
      <c r="A6" s="1">
        <v>2022</v>
      </c>
      <c r="B6" s="1">
        <v>20.1</v>
      </c>
      <c r="C6" s="1">
        <v>15.8</v>
      </c>
      <c r="D6" s="1">
        <v>0</v>
      </c>
      <c r="E6" s="1">
        <v>9</v>
      </c>
      <c r="F6" s="1">
        <v>3.8</v>
      </c>
      <c r="G6" s="1">
        <v>8.5</v>
      </c>
    </row>
    <row r="7" spans="1:7">
      <c r="A7" s="1">
        <v>2023</v>
      </c>
      <c r="B7" s="1">
        <v>4.1</v>
      </c>
      <c r="C7" s="1">
        <v>8.699999999999999</v>
      </c>
      <c r="D7" s="1">
        <v>3.5</v>
      </c>
      <c r="E7" s="1">
        <v>4.5</v>
      </c>
      <c r="F7" s="1">
        <v>0.1</v>
      </c>
      <c r="G7" s="1">
        <v>12.7</v>
      </c>
    </row>
    <row r="8" spans="1:7">
      <c r="A8" s="1">
        <v>2024</v>
      </c>
      <c r="B8" s="1">
        <v>1.9</v>
      </c>
      <c r="C8" s="1">
        <v>-9.5</v>
      </c>
      <c r="D8" s="1">
        <v>5.2</v>
      </c>
      <c r="E8" s="1">
        <v>0.9</v>
      </c>
      <c r="F8" s="1">
        <v>0.7</v>
      </c>
      <c r="G8" s="1">
        <v>-4.7</v>
      </c>
    </row>
    <row r="9" spans="1:7">
      <c r="A9" s="1">
        <v>2025</v>
      </c>
      <c r="B9" s="1">
        <v>4</v>
      </c>
      <c r="C9" s="1">
        <v>0.7</v>
      </c>
      <c r="D9" s="1">
        <v>6</v>
      </c>
      <c r="E9" s="1">
        <v>-1.3</v>
      </c>
      <c r="F9" s="1">
        <v>4.9</v>
      </c>
      <c r="G9" s="1">
        <v>6.2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291</v>
      </c>
    </row>
    <row r="3" spans="1:6">
      <c r="A3" s="2" t="s">
        <v>44</v>
      </c>
      <c r="B3" s="2" t="s">
        <v>282</v>
      </c>
      <c r="C3" s="2" t="s">
        <v>283</v>
      </c>
      <c r="D3" s="2" t="s">
        <v>286</v>
      </c>
      <c r="E3" s="2" t="s">
        <v>289</v>
      </c>
      <c r="F3" s="2" t="s">
        <v>290</v>
      </c>
    </row>
    <row r="4" spans="1:6">
      <c r="A4" s="1">
        <v>2020</v>
      </c>
      <c r="B4" s="1">
        <v>-9.800000000000001</v>
      </c>
      <c r="C4" s="1">
        <v>1.7</v>
      </c>
      <c r="D4" s="1">
        <v>1.1</v>
      </c>
      <c r="E4" s="1">
        <v>-7.3</v>
      </c>
      <c r="F4" s="1">
        <v>5.3</v>
      </c>
    </row>
    <row r="5" spans="1:6">
      <c r="A5" s="1">
        <v>2021</v>
      </c>
      <c r="B5" s="1">
        <v>-2.4</v>
      </c>
      <c r="C5" s="1">
        <v>19.3</v>
      </c>
      <c r="D5" s="1">
        <v>1.8</v>
      </c>
      <c r="E5" s="1">
        <v>-1.2</v>
      </c>
      <c r="F5" s="1">
        <v>22.3</v>
      </c>
    </row>
    <row r="6" spans="1:6">
      <c r="A6" s="1">
        <v>2022</v>
      </c>
      <c r="B6" s="1">
        <v>17.7</v>
      </c>
      <c r="C6" s="1">
        <v>15.8</v>
      </c>
      <c r="D6" s="1">
        <v>5.5</v>
      </c>
      <c r="E6" s="1">
        <v>7.9</v>
      </c>
      <c r="F6" s="1">
        <v>11.5</v>
      </c>
    </row>
    <row r="7" spans="1:6">
      <c r="A7" s="1">
        <v>2023</v>
      </c>
      <c r="B7" s="1">
        <v>21.8</v>
      </c>
      <c r="C7" s="1">
        <v>8.699999999999999</v>
      </c>
      <c r="D7" s="1">
        <v>5.7</v>
      </c>
      <c r="E7" s="1">
        <v>15.9</v>
      </c>
      <c r="F7" s="1">
        <v>8.4</v>
      </c>
    </row>
    <row r="8" spans="1:6">
      <c r="A8" s="1">
        <v>2024</v>
      </c>
      <c r="B8" s="1">
        <v>23.7</v>
      </c>
      <c r="C8" s="1">
        <v>-9.5</v>
      </c>
      <c r="D8" s="1">
        <v>6.3</v>
      </c>
      <c r="E8" s="1">
        <v>21.9</v>
      </c>
      <c r="F8" s="1">
        <v>-5</v>
      </c>
    </row>
    <row r="9" spans="1:6">
      <c r="A9" s="1">
        <v>2025</v>
      </c>
      <c r="B9" s="1">
        <v>27.7</v>
      </c>
      <c r="C9" s="1">
        <v>0.7</v>
      </c>
      <c r="D9" s="1">
        <v>11.2</v>
      </c>
      <c r="E9" s="1">
        <v>26.5</v>
      </c>
      <c r="F9" s="1">
        <v>10.7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B35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292</v>
      </c>
    </row>
    <row r="3" spans="1:2">
      <c r="A3" s="2" t="s">
        <v>244</v>
      </c>
      <c r="B3" s="2" t="s">
        <v>246</v>
      </c>
    </row>
    <row r="4" spans="1:2">
      <c r="A4" s="1">
        <v>3.2</v>
      </c>
      <c r="B4" s="1">
        <v>15.6</v>
      </c>
    </row>
    <row r="5" spans="1:2">
      <c r="A5" s="1">
        <v>-2.6</v>
      </c>
      <c r="B5" s="1">
        <v>0.3</v>
      </c>
    </row>
    <row r="6" spans="1:2">
      <c r="A6" s="1">
        <v>1.7</v>
      </c>
      <c r="B6" s="1">
        <v>9.699999999999999</v>
      </c>
    </row>
    <row r="7" spans="1:2">
      <c r="A7" s="1">
        <v>-2.6</v>
      </c>
      <c r="B7" s="1">
        <v>3.9</v>
      </c>
    </row>
    <row r="8" spans="1:2">
      <c r="A8" s="1">
        <v>-1.7</v>
      </c>
      <c r="B8" s="1">
        <v>-0.4</v>
      </c>
    </row>
    <row r="9" spans="1:2">
      <c r="A9" s="1">
        <v>2.3</v>
      </c>
      <c r="B9" s="1">
        <v>25.1</v>
      </c>
    </row>
    <row r="10" spans="1:2">
      <c r="A10" s="1">
        <v>2.5</v>
      </c>
      <c r="B10" s="1">
        <v>14.4</v>
      </c>
    </row>
    <row r="11" spans="1:2">
      <c r="A11" s="1">
        <v>-0.8</v>
      </c>
      <c r="B11" s="1">
        <v>1.9</v>
      </c>
    </row>
    <row r="12" spans="1:2">
      <c r="A12" s="1">
        <v>-0.9</v>
      </c>
      <c r="B12" s="1">
        <v>9.699999999999999</v>
      </c>
    </row>
    <row r="13" spans="1:2">
      <c r="A13" s="1">
        <v>-0.4</v>
      </c>
      <c r="B13" s="1">
        <v>13.8</v>
      </c>
    </row>
    <row r="14" spans="1:2">
      <c r="A14" s="1">
        <v>-0.1</v>
      </c>
      <c r="B14" s="1">
        <v>12</v>
      </c>
    </row>
    <row r="15" spans="1:2">
      <c r="A15" s="1">
        <v>-4.3</v>
      </c>
      <c r="B15" s="1">
        <v>6.1</v>
      </c>
    </row>
    <row r="16" spans="1:2">
      <c r="A16" s="1">
        <v>2.4</v>
      </c>
      <c r="B16" s="1">
        <v>11.8</v>
      </c>
    </row>
    <row r="17" spans="1:2">
      <c r="A17" s="1">
        <v>-3.8</v>
      </c>
      <c r="B17" s="1">
        <v>7.7</v>
      </c>
    </row>
    <row r="18" spans="1:2">
      <c r="A18" s="1">
        <v>-2.7</v>
      </c>
      <c r="B18" s="1">
        <v>11.1</v>
      </c>
    </row>
    <row r="19" spans="1:2">
      <c r="A19" s="1">
        <v>1.3</v>
      </c>
      <c r="B19" s="1">
        <v>12.4</v>
      </c>
    </row>
    <row r="20" spans="1:2">
      <c r="A20" s="1">
        <v>-2.5</v>
      </c>
      <c r="B20" s="1">
        <v>7.8</v>
      </c>
    </row>
    <row r="21" spans="1:2">
      <c r="A21" s="1">
        <v>2.1</v>
      </c>
      <c r="B21" s="1">
        <v>10.6</v>
      </c>
    </row>
    <row r="22" spans="1:2">
      <c r="A22" s="1">
        <v>-7.8</v>
      </c>
      <c r="B22" s="1">
        <v>16.7</v>
      </c>
    </row>
    <row r="23" spans="1:2">
      <c r="A23" s="1">
        <v>2</v>
      </c>
      <c r="B23" s="1">
        <v>22.1</v>
      </c>
    </row>
    <row r="24" spans="1:2">
      <c r="A24" s="1">
        <v>-3.5</v>
      </c>
      <c r="B24" s="1">
        <v>16.9</v>
      </c>
    </row>
    <row r="25" spans="1:2">
      <c r="A25" s="1">
        <v>-6.5</v>
      </c>
      <c r="B25" s="1">
        <v>3.7</v>
      </c>
    </row>
    <row r="26" spans="1:2">
      <c r="A26" s="1">
        <v>-0.5</v>
      </c>
      <c r="B26" s="1">
        <v>6.8</v>
      </c>
    </row>
    <row r="27" spans="1:2">
      <c r="A27" s="1">
        <v>-2.4</v>
      </c>
      <c r="B27" s="1">
        <v>4.3</v>
      </c>
    </row>
    <row r="28" spans="1:2">
      <c r="A28" s="1">
        <v>-8.5</v>
      </c>
      <c r="B28" s="1">
        <v>-5.3</v>
      </c>
    </row>
    <row r="29" spans="1:2">
      <c r="A29" s="1">
        <v>-2</v>
      </c>
      <c r="B29" s="1">
        <v>13.5</v>
      </c>
    </row>
    <row r="30" spans="1:2">
      <c r="A30" s="1">
        <v>-1.7</v>
      </c>
      <c r="B30" s="1">
        <v>9.9</v>
      </c>
    </row>
    <row r="31" spans="1:2">
      <c r="A31" s="1">
        <v>-0.6</v>
      </c>
      <c r="B31" s="1">
        <v>5.4</v>
      </c>
    </row>
    <row r="32" spans="1:2">
      <c r="A32" s="1">
        <v>-1.5</v>
      </c>
      <c r="B32" s="1">
        <v>10.3</v>
      </c>
    </row>
    <row r="33" spans="1:2">
      <c r="A33" s="1">
        <v>-1</v>
      </c>
      <c r="B33" s="1">
        <v>7.3</v>
      </c>
    </row>
    <row r="34" spans="1:2">
      <c r="A34" s="1">
        <v>0.7</v>
      </c>
      <c r="B34" s="1">
        <v>4.9</v>
      </c>
    </row>
    <row r="35" spans="1:2">
      <c r="A35" s="1">
        <v>0</v>
      </c>
      <c r="B35" s="1">
        <v>0</v>
      </c>
    </row>
    <row r="36" spans="1:2">
      <c r="A36" s="1">
        <v>-6.3</v>
      </c>
      <c r="B36" s="1">
        <v>-1.6</v>
      </c>
    </row>
    <row r="37" spans="1:2">
      <c r="A37" s="1">
        <v>-0.2</v>
      </c>
      <c r="B37" s="1">
        <v>1.6</v>
      </c>
    </row>
    <row r="38" spans="1:2">
      <c r="A38" s="1">
        <v>-4.3</v>
      </c>
      <c r="B38" s="1">
        <v>10.1</v>
      </c>
    </row>
    <row r="39" spans="1:2">
      <c r="A39" s="1">
        <v>-2.3</v>
      </c>
      <c r="B39" s="1">
        <v>8.199999999999999</v>
      </c>
    </row>
    <row r="40" spans="1:2">
      <c r="A40" s="1">
        <v>-2.7</v>
      </c>
      <c r="B40" s="1">
        <v>0.3</v>
      </c>
    </row>
    <row r="41" spans="1:2">
      <c r="A41" s="1">
        <v>-2.4</v>
      </c>
      <c r="B41" s="1">
        <v>9.9</v>
      </c>
    </row>
    <row r="42" spans="1:2">
      <c r="A42" s="1">
        <v>-1.4</v>
      </c>
      <c r="B42" s="1">
        <v>7.9</v>
      </c>
    </row>
    <row r="43" spans="1:2">
      <c r="A43" s="1">
        <v>-2.5</v>
      </c>
      <c r="B43" s="1">
        <v>0</v>
      </c>
    </row>
    <row r="44" spans="1:2">
      <c r="A44" s="1">
        <v>-0.8</v>
      </c>
      <c r="B44" s="1">
        <v>10.2</v>
      </c>
    </row>
    <row r="45" spans="1:2">
      <c r="A45" s="1">
        <v>9.4</v>
      </c>
      <c r="B45" s="1">
        <v>-6.6</v>
      </c>
    </row>
    <row r="46" spans="1:2">
      <c r="A46" s="1">
        <v>-1.5</v>
      </c>
      <c r="B46" s="1">
        <v>4.9</v>
      </c>
    </row>
    <row r="47" spans="1:2">
      <c r="A47" s="1">
        <v>-0.3</v>
      </c>
      <c r="B47" s="1">
        <v>11.6</v>
      </c>
    </row>
    <row r="48" spans="1:2">
      <c r="A48" s="1">
        <v>1.5</v>
      </c>
      <c r="B48" s="1">
        <v>9.699999999999999</v>
      </c>
    </row>
    <row r="49" spans="1:2">
      <c r="A49" s="1">
        <v>-1.7</v>
      </c>
      <c r="B49" s="1">
        <v>4.7</v>
      </c>
    </row>
    <row r="50" spans="1:2">
      <c r="A50" s="1">
        <v>-2.9</v>
      </c>
      <c r="B50" s="1">
        <v>10.3</v>
      </c>
    </row>
    <row r="51" spans="1:2">
      <c r="A51" s="1">
        <v>-1.9</v>
      </c>
      <c r="B51" s="1">
        <v>9</v>
      </c>
    </row>
    <row r="52" spans="1:2">
      <c r="A52" s="1">
        <v>-5.1</v>
      </c>
      <c r="B52" s="1">
        <v>5.9</v>
      </c>
    </row>
    <row r="53" spans="1:2">
      <c r="A53" s="1">
        <v>0.2</v>
      </c>
      <c r="B53" s="1">
        <v>9</v>
      </c>
    </row>
    <row r="54" spans="1:2">
      <c r="A54" s="1">
        <v>-2.8</v>
      </c>
      <c r="B54" s="1">
        <v>18.4</v>
      </c>
    </row>
    <row r="55" spans="1:2">
      <c r="A55" s="1">
        <v>-3.5</v>
      </c>
      <c r="B55" s="1">
        <v>13.4</v>
      </c>
    </row>
    <row r="56" spans="1:2">
      <c r="A56" s="1">
        <v>-0.3</v>
      </c>
      <c r="B56" s="1">
        <v>8.4</v>
      </c>
    </row>
    <row r="57" spans="1:2">
      <c r="A57" s="1">
        <v>-3.6</v>
      </c>
      <c r="B57" s="1">
        <v>2</v>
      </c>
    </row>
    <row r="58" spans="1:2">
      <c r="A58" s="1">
        <v>-0.6</v>
      </c>
      <c r="B58" s="1">
        <v>6.4</v>
      </c>
    </row>
    <row r="59" spans="1:2">
      <c r="A59" s="1">
        <v>-1.9</v>
      </c>
      <c r="B59" s="1">
        <v>13</v>
      </c>
    </row>
    <row r="60" spans="1:2">
      <c r="A60" s="1">
        <v>3.6</v>
      </c>
      <c r="B60" s="1">
        <v>21.2</v>
      </c>
    </row>
    <row r="61" spans="1:2">
      <c r="A61" s="1">
        <v>-0.3</v>
      </c>
      <c r="B61" s="1">
        <v>15.3</v>
      </c>
    </row>
    <row r="62" spans="1:2">
      <c r="A62" s="1">
        <v>-5.8</v>
      </c>
      <c r="B62" s="1">
        <v>-9.699999999999999</v>
      </c>
    </row>
    <row r="63" spans="1:2">
      <c r="A63" s="1">
        <v>-7.5</v>
      </c>
      <c r="B63" s="1">
        <v>19.4</v>
      </c>
    </row>
    <row r="64" spans="1:2">
      <c r="A64" s="1">
        <v>-3.1</v>
      </c>
      <c r="B64" s="1">
        <v>1.6</v>
      </c>
    </row>
    <row r="65" spans="1:2">
      <c r="A65" s="1">
        <v>-5.6</v>
      </c>
      <c r="B65" s="1">
        <v>-6.3</v>
      </c>
    </row>
    <row r="66" spans="1:2">
      <c r="A66" s="1">
        <v>-1.2</v>
      </c>
      <c r="B66" s="1">
        <v>10.2</v>
      </c>
    </row>
    <row r="67" spans="1:2">
      <c r="A67" s="1">
        <v>0.6</v>
      </c>
      <c r="B67" s="1">
        <v>17.1</v>
      </c>
    </row>
    <row r="68" spans="1:2">
      <c r="A68" s="1">
        <v>-3.3</v>
      </c>
      <c r="B68" s="1">
        <v>2.5</v>
      </c>
    </row>
    <row r="69" spans="1:2">
      <c r="A69" s="1">
        <v>-2.9</v>
      </c>
      <c r="B69" s="1">
        <v>2.1</v>
      </c>
    </row>
    <row r="70" spans="1:2">
      <c r="A70" s="1">
        <v>-0.4</v>
      </c>
      <c r="B70" s="1">
        <v>8.300000000000001</v>
      </c>
    </row>
    <row r="71" spans="1:2">
      <c r="A71" s="1">
        <v>-5.3</v>
      </c>
      <c r="B71" s="1">
        <v>2.2</v>
      </c>
    </row>
    <row r="72" spans="1:2">
      <c r="A72" s="1">
        <v>-1.2</v>
      </c>
      <c r="B72" s="1">
        <v>9</v>
      </c>
    </row>
    <row r="73" spans="1:2">
      <c r="A73" s="1">
        <v>-4.9</v>
      </c>
      <c r="B73" s="1">
        <v>4.8</v>
      </c>
    </row>
    <row r="74" spans="1:2">
      <c r="A74" s="1">
        <v>-3.1</v>
      </c>
      <c r="B74" s="1">
        <v>13.5</v>
      </c>
    </row>
    <row r="75" spans="1:2">
      <c r="A75" s="1">
        <v>-1.1</v>
      </c>
      <c r="B75" s="1">
        <v>10.2</v>
      </c>
    </row>
    <row r="76" spans="1:2">
      <c r="A76" s="1">
        <v>-0.1</v>
      </c>
      <c r="B76" s="1">
        <v>14.1</v>
      </c>
    </row>
    <row r="77" spans="1:2">
      <c r="A77" s="1">
        <v>0.2</v>
      </c>
      <c r="B77" s="1">
        <v>6.4</v>
      </c>
    </row>
    <row r="78" spans="1:2">
      <c r="A78" s="1">
        <v>10.6</v>
      </c>
      <c r="B78" s="1">
        <v>41.9</v>
      </c>
    </row>
    <row r="79" spans="1:2">
      <c r="A79" s="1">
        <v>-1</v>
      </c>
      <c r="B79" s="1">
        <v>3.6</v>
      </c>
    </row>
    <row r="80" spans="1:2">
      <c r="A80" s="1">
        <v>-0.3</v>
      </c>
      <c r="B80" s="1">
        <v>1.8</v>
      </c>
    </row>
    <row r="81" spans="1:2">
      <c r="A81" s="1">
        <v>5.8</v>
      </c>
      <c r="B81" s="1">
        <v>23.4</v>
      </c>
    </row>
    <row r="82" spans="1:2">
      <c r="A82" s="1">
        <v>-5.5</v>
      </c>
      <c r="B82" s="1">
        <v>30.3</v>
      </c>
    </row>
    <row r="83" spans="1:2">
      <c r="A83" s="1">
        <v>5.3</v>
      </c>
      <c r="B83" s="1">
        <v>10.1</v>
      </c>
    </row>
    <row r="84" spans="1:2">
      <c r="A84" s="1">
        <v>-4</v>
      </c>
      <c r="B84" s="1">
        <v>11.8</v>
      </c>
    </row>
    <row r="85" spans="1:2">
      <c r="A85" s="1">
        <v>-1.1</v>
      </c>
      <c r="B85" s="1">
        <v>5.9</v>
      </c>
    </row>
    <row r="86" spans="1:2">
      <c r="A86" s="1">
        <v>1.1</v>
      </c>
      <c r="B86" s="1">
        <v>31.6</v>
      </c>
    </row>
    <row r="87" spans="1:2">
      <c r="A87" s="1">
        <v>3.5</v>
      </c>
      <c r="B87" s="1">
        <v>18.2</v>
      </c>
    </row>
    <row r="88" spans="1:2">
      <c r="A88" s="1">
        <v>-5.3</v>
      </c>
      <c r="B88" s="1">
        <v>-2</v>
      </c>
    </row>
    <row r="89" spans="1:2">
      <c r="A89" s="1">
        <v>-5.1</v>
      </c>
      <c r="B89" s="1">
        <v>1.9</v>
      </c>
    </row>
    <row r="90" spans="1:2">
      <c r="A90" s="1">
        <v>-2.4</v>
      </c>
      <c r="B90" s="1">
        <v>1.2</v>
      </c>
    </row>
    <row r="91" spans="1:2">
      <c r="A91" s="1">
        <v>-2.7</v>
      </c>
      <c r="B91" s="1">
        <v>-2.4</v>
      </c>
    </row>
    <row r="92" spans="1:2">
      <c r="A92" s="1">
        <v>-1.7</v>
      </c>
      <c r="B92" s="1">
        <v>9.9</v>
      </c>
    </row>
    <row r="93" spans="1:2">
      <c r="A93" s="1">
        <v>-5.5</v>
      </c>
      <c r="B93" s="1">
        <v>-8.6</v>
      </c>
    </row>
    <row r="94" spans="1:2">
      <c r="A94" s="1">
        <v>-1.6</v>
      </c>
      <c r="B94" s="1">
        <v>13.7</v>
      </c>
    </row>
    <row r="95" spans="1:2">
      <c r="A95" s="1">
        <v>12.7</v>
      </c>
      <c r="B95" s="1">
        <v>47.1</v>
      </c>
    </row>
    <row r="96" spans="1:2">
      <c r="A96" s="1">
        <v>-6.7</v>
      </c>
      <c r="B96" s="1">
        <v>-4.9</v>
      </c>
    </row>
    <row r="97" spans="1:2">
      <c r="A97" s="1">
        <v>-0.7</v>
      </c>
      <c r="B97" s="1">
        <v>5.9</v>
      </c>
    </row>
    <row r="98" spans="1:2">
      <c r="A98" s="1">
        <v>0.8</v>
      </c>
      <c r="B98" s="1">
        <v>12.6</v>
      </c>
    </row>
    <row r="99" spans="1:2">
      <c r="A99" s="1">
        <v>-0.9</v>
      </c>
      <c r="B99" s="1">
        <v>8.300000000000001</v>
      </c>
    </row>
    <row r="100" spans="1:2">
      <c r="A100" s="1">
        <v>-0.5</v>
      </c>
      <c r="B100" s="1">
        <v>8.5</v>
      </c>
    </row>
    <row r="101" spans="1:2">
      <c r="A101" s="1">
        <v>-7.4</v>
      </c>
      <c r="B101" s="1">
        <v>-0.9</v>
      </c>
    </row>
    <row r="102" spans="1:2">
      <c r="A102" s="1">
        <v>-5.1</v>
      </c>
      <c r="B102" s="1">
        <v>-17.4</v>
      </c>
    </row>
    <row r="103" spans="1:2">
      <c r="A103" s="1">
        <v>4.3</v>
      </c>
      <c r="B103" s="1">
        <v>11.3</v>
      </c>
    </row>
    <row r="104" spans="1:2">
      <c r="A104" s="1">
        <v>1.6</v>
      </c>
      <c r="B104" s="1">
        <v>3.7</v>
      </c>
    </row>
    <row r="105" spans="1:2">
      <c r="A105" s="1">
        <v>-3.1</v>
      </c>
      <c r="B105" s="1">
        <v>0.6</v>
      </c>
    </row>
    <row r="106" spans="1:2">
      <c r="A106" s="1">
        <v>-1</v>
      </c>
      <c r="B106" s="1">
        <v>6.1</v>
      </c>
    </row>
    <row r="107" spans="1:2">
      <c r="A107" s="1">
        <v>-5</v>
      </c>
      <c r="B107" s="1">
        <v>22.9</v>
      </c>
    </row>
    <row r="108" spans="1:2">
      <c r="A108" s="1">
        <v>0.1</v>
      </c>
      <c r="B108" s="1">
        <v>16.8</v>
      </c>
    </row>
    <row r="109" spans="1:2">
      <c r="A109" s="1">
        <v>-3.7</v>
      </c>
      <c r="B109" s="1">
        <v>13.6</v>
      </c>
    </row>
    <row r="110" spans="1:2">
      <c r="A110" s="1">
        <v>-4.6</v>
      </c>
      <c r="B110" s="1">
        <v>-6.7</v>
      </c>
    </row>
    <row r="111" spans="1:2">
      <c r="A111" s="1">
        <v>-3.8</v>
      </c>
      <c r="B111" s="1">
        <v>20.8</v>
      </c>
    </row>
    <row r="112" spans="1:2">
      <c r="A112" s="1">
        <v>1.9</v>
      </c>
      <c r="B112" s="1">
        <v>14.3</v>
      </c>
    </row>
    <row r="113" spans="1:2">
      <c r="A113" s="1">
        <v>-2.8</v>
      </c>
      <c r="B113" s="1">
        <v>11.3</v>
      </c>
    </row>
    <row r="114" spans="1:2">
      <c r="A114" s="1">
        <v>4.3</v>
      </c>
      <c r="B114" s="1">
        <v>31</v>
      </c>
    </row>
    <row r="115" spans="1:2">
      <c r="A115" s="1">
        <v>2</v>
      </c>
      <c r="B115" s="1">
        <v>17.2</v>
      </c>
    </row>
    <row r="116" spans="1:2">
      <c r="A116" s="1">
        <v>1.5</v>
      </c>
      <c r="B116" s="1">
        <v>15.7</v>
      </c>
    </row>
    <row r="117" spans="1:2">
      <c r="A117" s="1">
        <v>-5.7</v>
      </c>
      <c r="B117" s="1">
        <v>9.4</v>
      </c>
    </row>
    <row r="118" spans="1:2">
      <c r="A118" s="1">
        <v>-3.7</v>
      </c>
      <c r="B118" s="1">
        <v>-2.8</v>
      </c>
    </row>
    <row r="119" spans="1:2">
      <c r="A119" s="1">
        <v>-3.3</v>
      </c>
      <c r="B119" s="1">
        <v>4.5</v>
      </c>
    </row>
    <row r="120" spans="1:2">
      <c r="A120" s="1">
        <v>-1.1</v>
      </c>
      <c r="B120" s="1">
        <v>7</v>
      </c>
    </row>
    <row r="121" spans="1:2">
      <c r="A121" s="1">
        <v>-3</v>
      </c>
      <c r="B121" s="1">
        <v>3.7</v>
      </c>
    </row>
    <row r="122" spans="1:2">
      <c r="A122" s="1">
        <v>-2.9</v>
      </c>
      <c r="B122" s="1">
        <v>15</v>
      </c>
    </row>
    <row r="123" spans="1:2">
      <c r="A123" s="1">
        <v>-1.8</v>
      </c>
      <c r="B123" s="1">
        <v>4.6</v>
      </c>
    </row>
    <row r="124" spans="1:2">
      <c r="A124" s="1">
        <v>-2.6</v>
      </c>
      <c r="B124" s="1">
        <v>18.9</v>
      </c>
    </row>
    <row r="125" spans="1:2">
      <c r="A125" s="1">
        <v>-2.7</v>
      </c>
      <c r="B125" s="1">
        <v>1.4</v>
      </c>
    </row>
    <row r="126" spans="1:2">
      <c r="A126" s="1">
        <v>-0.8</v>
      </c>
      <c r="B126" s="1">
        <v>9.6</v>
      </c>
    </row>
    <row r="127" spans="1:2">
      <c r="A127" s="1">
        <v>-2.5</v>
      </c>
      <c r="B127" s="1">
        <v>4.6</v>
      </c>
    </row>
    <row r="128" spans="1:2">
      <c r="A128" s="1">
        <v>-4</v>
      </c>
      <c r="B128" s="1">
        <v>-0.8</v>
      </c>
    </row>
    <row r="129" spans="1:2">
      <c r="A129" s="1">
        <v>-2.4</v>
      </c>
      <c r="B129" s="1">
        <v>0.7</v>
      </c>
    </row>
    <row r="130" spans="1:2">
      <c r="A130" s="1">
        <v>-2.4</v>
      </c>
      <c r="B130" s="1">
        <v>1.4</v>
      </c>
    </row>
    <row r="131" spans="1:2">
      <c r="A131" s="1">
        <v>3</v>
      </c>
      <c r="B131" s="1">
        <v>15.4</v>
      </c>
    </row>
    <row r="132" spans="1:2">
      <c r="A132" s="1">
        <v>-2.4</v>
      </c>
      <c r="B132" s="1">
        <v>6.6</v>
      </c>
    </row>
    <row r="133" spans="1:2">
      <c r="A133" s="1">
        <v>-4.2</v>
      </c>
      <c r="B133" s="1">
        <v>2.7</v>
      </c>
    </row>
    <row r="134" spans="1:2">
      <c r="A134" s="1">
        <v>0.6</v>
      </c>
      <c r="B134" s="1">
        <v>9.9</v>
      </c>
    </row>
    <row r="135" spans="1:2">
      <c r="A135" s="1">
        <v>-0.6</v>
      </c>
      <c r="B135" s="1">
        <v>19.2</v>
      </c>
    </row>
    <row r="136" spans="1:2">
      <c r="A136" s="1">
        <v>-0.4</v>
      </c>
      <c r="B136" s="1">
        <v>11.3</v>
      </c>
    </row>
    <row r="137" spans="1:2">
      <c r="A137" s="1">
        <v>3.7</v>
      </c>
      <c r="B137" s="1">
        <v>11.5</v>
      </c>
    </row>
    <row r="138" spans="1:2">
      <c r="A138" s="1">
        <v>-2.2</v>
      </c>
      <c r="B138" s="1">
        <v>-9.699999999999999</v>
      </c>
    </row>
    <row r="139" spans="1:2">
      <c r="A139" s="1">
        <v>-1.7</v>
      </c>
      <c r="B139" s="1">
        <v>4.3</v>
      </c>
    </row>
    <row r="140" spans="1:2">
      <c r="A140" s="1">
        <v>-0.3</v>
      </c>
      <c r="B140" s="1">
        <v>12.8</v>
      </c>
    </row>
    <row r="141" spans="1:2">
      <c r="A141" s="1">
        <v>1.1</v>
      </c>
      <c r="B141" s="1">
        <v>7.3</v>
      </c>
    </row>
    <row r="142" spans="1:2">
      <c r="A142" s="1">
        <v>-5.7</v>
      </c>
      <c r="B142" s="1">
        <v>-9.800000000000001</v>
      </c>
    </row>
    <row r="143" spans="1:2">
      <c r="A143" s="1">
        <v>2.9</v>
      </c>
      <c r="B143" s="1">
        <v>20</v>
      </c>
    </row>
    <row r="144" spans="1:2">
      <c r="A144" s="1">
        <v>-6.8</v>
      </c>
      <c r="B144" s="1">
        <v>-0.7</v>
      </c>
    </row>
    <row r="145" spans="1:2">
      <c r="A145" s="1">
        <v>-1.5</v>
      </c>
      <c r="B145" s="1">
        <v>-2.3</v>
      </c>
    </row>
    <row r="146" spans="1:2">
      <c r="A146" s="1">
        <v>-4</v>
      </c>
      <c r="B146" s="1">
        <v>8.199999999999999</v>
      </c>
    </row>
    <row r="147" spans="1:2">
      <c r="A147" s="1">
        <v>-1.9</v>
      </c>
      <c r="B147" s="1">
        <v>19</v>
      </c>
    </row>
    <row r="148" spans="1:2">
      <c r="A148" s="1">
        <v>3.1</v>
      </c>
      <c r="B148" s="1">
        <v>26</v>
      </c>
    </row>
    <row r="149" spans="1:2">
      <c r="A149" s="1">
        <v>-0.5</v>
      </c>
      <c r="B149" s="1">
        <v>6.3</v>
      </c>
    </row>
    <row r="150" spans="1:2">
      <c r="A150" s="1">
        <v>-1.9</v>
      </c>
      <c r="B150" s="1">
        <v>4.7</v>
      </c>
    </row>
    <row r="151" spans="1:2">
      <c r="A151" s="1">
        <v>-4.4</v>
      </c>
      <c r="B151" s="1">
        <v>3.2</v>
      </c>
    </row>
    <row r="152" spans="1:2">
      <c r="A152" s="1">
        <v>-3.1</v>
      </c>
      <c r="B152" s="1">
        <v>3.6</v>
      </c>
    </row>
    <row r="153" spans="1:2">
      <c r="A153" s="1">
        <v>1.4</v>
      </c>
      <c r="B153" s="1">
        <v>18.4</v>
      </c>
    </row>
    <row r="154" spans="1:2">
      <c r="A154" s="1">
        <v>-1.8</v>
      </c>
      <c r="B154" s="1">
        <v>19.4</v>
      </c>
    </row>
    <row r="155" spans="1:2">
      <c r="A155" s="1">
        <v>-0.4</v>
      </c>
      <c r="B155" s="1">
        <v>-0.7</v>
      </c>
    </row>
    <row r="156" spans="1:2">
      <c r="A156" s="1">
        <v>-1.9</v>
      </c>
      <c r="B156" s="1">
        <v>5.8</v>
      </c>
    </row>
    <row r="157" spans="1:2">
      <c r="A157" s="1">
        <v>-3.7</v>
      </c>
      <c r="B157" s="1">
        <v>-2.5</v>
      </c>
    </row>
    <row r="158" spans="1:2">
      <c r="A158" s="1">
        <v>-1.8</v>
      </c>
      <c r="B158" s="1">
        <v>3.3</v>
      </c>
    </row>
    <row r="159" spans="1:2">
      <c r="A159" s="1">
        <v>-1.3</v>
      </c>
      <c r="B159" s="1">
        <v>19.5</v>
      </c>
    </row>
    <row r="160" spans="1:2">
      <c r="A160" s="1">
        <v>0</v>
      </c>
      <c r="B160" s="1">
        <v>12.1</v>
      </c>
    </row>
    <row r="161" spans="1:2">
      <c r="A161" s="1">
        <v>-2.7</v>
      </c>
      <c r="B161" s="1">
        <v>10.4</v>
      </c>
    </row>
    <row r="162" spans="1:2">
      <c r="A162" s="1">
        <v>-1.7</v>
      </c>
      <c r="B162" s="1">
        <v>13.5</v>
      </c>
    </row>
    <row r="163" spans="1:2">
      <c r="A163" s="1">
        <v>0.5</v>
      </c>
      <c r="B163" s="1">
        <v>6.7</v>
      </c>
    </row>
    <row r="164" spans="1:2">
      <c r="A164" s="1">
        <v>0.5</v>
      </c>
      <c r="B164" s="1">
        <v>19.5</v>
      </c>
    </row>
    <row r="165" spans="1:2">
      <c r="A165" s="1">
        <v>-3.1</v>
      </c>
      <c r="B165" s="1">
        <v>16.9</v>
      </c>
    </row>
    <row r="166" spans="1:2">
      <c r="A166" s="1">
        <v>-1.7</v>
      </c>
      <c r="B166" s="1">
        <v>12.7</v>
      </c>
    </row>
    <row r="167" spans="1:2">
      <c r="A167" s="1">
        <v>2.1</v>
      </c>
      <c r="B167" s="1">
        <v>15.9</v>
      </c>
    </row>
    <row r="168" spans="1:2">
      <c r="A168" s="1">
        <v>-0.7</v>
      </c>
      <c r="B168" s="1">
        <v>3.3</v>
      </c>
    </row>
    <row r="169" spans="1:2">
      <c r="A169" s="1">
        <v>-1.8</v>
      </c>
      <c r="B169" s="1">
        <v>-1.3</v>
      </c>
    </row>
    <row r="170" spans="1:2">
      <c r="A170" s="1">
        <v>-3.8</v>
      </c>
      <c r="B170" s="1">
        <v>0.9</v>
      </c>
    </row>
    <row r="171" spans="1:2">
      <c r="A171" s="1">
        <v>-2.9</v>
      </c>
      <c r="B171" s="1">
        <v>3.2</v>
      </c>
    </row>
    <row r="172" spans="1:2">
      <c r="A172" s="1">
        <v>-1.4</v>
      </c>
      <c r="B172" s="1">
        <v>2.5</v>
      </c>
    </row>
    <row r="173" spans="1:2">
      <c r="A173" s="1">
        <v>-3</v>
      </c>
      <c r="B173" s="1">
        <v>6.2</v>
      </c>
    </row>
    <row r="174" spans="1:2">
      <c r="A174" s="1">
        <v>-2.4</v>
      </c>
      <c r="B174" s="1">
        <v>7.6</v>
      </c>
    </row>
    <row r="175" spans="1:2">
      <c r="A175" s="1">
        <v>3.5</v>
      </c>
      <c r="B175" s="1">
        <v>21.5</v>
      </c>
    </row>
    <row r="176" spans="1:2">
      <c r="A176" s="1">
        <v>-1</v>
      </c>
      <c r="B176" s="1">
        <v>12.1</v>
      </c>
    </row>
    <row r="177" spans="1:2">
      <c r="A177" s="1">
        <v>-1</v>
      </c>
      <c r="B177" s="1">
        <v>2.1</v>
      </c>
    </row>
    <row r="178" spans="1:2">
      <c r="A178" s="1">
        <v>-1.9</v>
      </c>
      <c r="B178" s="1">
        <v>4.3</v>
      </c>
    </row>
    <row r="179" spans="1:2">
      <c r="A179" s="1">
        <v>8.699999999999999</v>
      </c>
      <c r="B179" s="1">
        <v>20.6</v>
      </c>
    </row>
    <row r="180" spans="1:2">
      <c r="A180" s="1">
        <v>-0.6</v>
      </c>
      <c r="B180" s="1">
        <v>7.2</v>
      </c>
    </row>
    <row r="181" spans="1:2">
      <c r="A181" s="1">
        <v>3.1</v>
      </c>
      <c r="B181" s="1">
        <v>13.6</v>
      </c>
    </row>
    <row r="182" spans="1:2">
      <c r="A182" s="1">
        <v>-4.1</v>
      </c>
      <c r="B182" s="1">
        <v>-7.5</v>
      </c>
    </row>
    <row r="183" spans="1:2">
      <c r="A183" s="1">
        <v>-0.9</v>
      </c>
      <c r="B183" s="1">
        <v>9.1</v>
      </c>
    </row>
    <row r="184" spans="1:2">
      <c r="A184" s="1">
        <v>-0.8</v>
      </c>
      <c r="B184" s="1">
        <v>11.3</v>
      </c>
    </row>
    <row r="185" spans="1:2">
      <c r="A185" s="1">
        <v>-2.2</v>
      </c>
      <c r="B185" s="1">
        <v>9.6</v>
      </c>
    </row>
    <row r="186" spans="1:2">
      <c r="A186" s="1">
        <v>-0.8</v>
      </c>
      <c r="B186" s="1">
        <v>18.8</v>
      </c>
    </row>
    <row r="187" spans="1:2">
      <c r="A187" s="1">
        <v>-0.7</v>
      </c>
      <c r="B187" s="1">
        <v>16.4</v>
      </c>
    </row>
    <row r="188" spans="1:2">
      <c r="A188" s="1">
        <v>-0.7</v>
      </c>
      <c r="B188" s="1">
        <v>9.4</v>
      </c>
    </row>
    <row r="189" spans="1:2">
      <c r="A189" s="1">
        <v>-6.7</v>
      </c>
      <c r="B189" s="1">
        <v>8.699999999999999</v>
      </c>
    </row>
    <row r="190" spans="1:2">
      <c r="A190" s="1">
        <v>-0.5</v>
      </c>
      <c r="B190" s="1">
        <v>14</v>
      </c>
    </row>
    <row r="191" spans="1:2">
      <c r="A191" s="1">
        <v>-7.2</v>
      </c>
      <c r="B191" s="1">
        <v>6.7</v>
      </c>
    </row>
    <row r="192" spans="1:2">
      <c r="A192" s="1">
        <v>3.2</v>
      </c>
      <c r="B192" s="1">
        <v>22.6</v>
      </c>
    </row>
    <row r="193" spans="1:2">
      <c r="A193" s="1">
        <v>-2.7</v>
      </c>
      <c r="B193" s="1">
        <v>-5.4</v>
      </c>
    </row>
    <row r="194" spans="1:2">
      <c r="A194" s="1">
        <v>-3.8</v>
      </c>
      <c r="B194" s="1">
        <v>3.9</v>
      </c>
    </row>
    <row r="195" spans="1:2">
      <c r="A195" s="1">
        <v>0.7</v>
      </c>
      <c r="B195" s="1">
        <v>11</v>
      </c>
    </row>
    <row r="196" spans="1:2">
      <c r="A196" s="1">
        <v>-0.4</v>
      </c>
      <c r="B196" s="1">
        <v>27.4</v>
      </c>
    </row>
    <row r="197" spans="1:2">
      <c r="A197" s="1">
        <v>-0.3</v>
      </c>
      <c r="B197" s="1">
        <v>17.9</v>
      </c>
    </row>
    <row r="198" spans="1:2">
      <c r="A198" s="1">
        <v>0.7</v>
      </c>
      <c r="B198" s="1">
        <v>18.3</v>
      </c>
    </row>
    <row r="199" spans="1:2">
      <c r="A199" s="1">
        <v>0.5</v>
      </c>
      <c r="B199" s="1">
        <v>17.9</v>
      </c>
    </row>
    <row r="200" spans="1:2">
      <c r="A200" s="1">
        <v>5.4</v>
      </c>
      <c r="B200" s="1">
        <v>9.6</v>
      </c>
    </row>
    <row r="201" spans="1:2">
      <c r="A201" s="1">
        <v>-0.3</v>
      </c>
      <c r="B201" s="1">
        <v>9.1</v>
      </c>
    </row>
    <row r="202" spans="1:2">
      <c r="A202" s="1">
        <v>-0.1</v>
      </c>
      <c r="B202" s="1">
        <v>15.2</v>
      </c>
    </row>
    <row r="203" spans="1:2">
      <c r="A203" s="1">
        <v>-0.4</v>
      </c>
      <c r="B203" s="1">
        <v>10.7</v>
      </c>
    </row>
    <row r="204" spans="1:2">
      <c r="A204" s="1">
        <v>-0.8</v>
      </c>
      <c r="B204" s="1">
        <v>1.2</v>
      </c>
    </row>
    <row r="205" spans="1:2">
      <c r="A205" s="1">
        <v>8.5</v>
      </c>
      <c r="B205" s="1">
        <v>49.6</v>
      </c>
    </row>
    <row r="206" spans="1:2">
      <c r="A206" s="1">
        <v>2.3</v>
      </c>
      <c r="B206" s="1">
        <v>0.6</v>
      </c>
    </row>
    <row r="207" spans="1:2">
      <c r="A207" s="1">
        <v>1</v>
      </c>
      <c r="B207" s="1">
        <v>5.1</v>
      </c>
    </row>
    <row r="208" spans="1:2">
      <c r="A208" s="1">
        <v>0</v>
      </c>
      <c r="B208" s="1">
        <v>16.3</v>
      </c>
    </row>
    <row r="209" spans="1:2">
      <c r="A209" s="1">
        <v>2.6</v>
      </c>
      <c r="B209" s="1">
        <v>15.4</v>
      </c>
    </row>
    <row r="210" spans="1:2">
      <c r="A210" s="1">
        <v>0.1</v>
      </c>
      <c r="B210" s="1">
        <v>21.2</v>
      </c>
    </row>
    <row r="211" spans="1:2">
      <c r="A211" s="1">
        <v>0.2</v>
      </c>
      <c r="B211" s="1">
        <v>8.4</v>
      </c>
    </row>
    <row r="212" spans="1:2">
      <c r="A212" s="1">
        <v>-2.2</v>
      </c>
      <c r="B212" s="1">
        <v>8.6</v>
      </c>
    </row>
    <row r="213" spans="1:2">
      <c r="A213" s="1">
        <v>0.2</v>
      </c>
      <c r="B213" s="1">
        <v>27.9</v>
      </c>
    </row>
    <row r="214" spans="1:2">
      <c r="A214" s="1">
        <v>0.3</v>
      </c>
      <c r="B214" s="1">
        <v>11.4</v>
      </c>
    </row>
    <row r="215" spans="1:2">
      <c r="A215" s="1">
        <v>-15.1</v>
      </c>
      <c r="B215" s="1">
        <v>8.800000000000001</v>
      </c>
    </row>
    <row r="216" spans="1:2">
      <c r="A216" s="1">
        <v>-2.4</v>
      </c>
      <c r="B216" s="1">
        <v>12.9</v>
      </c>
    </row>
    <row r="217" spans="1:2">
      <c r="A217" s="1">
        <v>-0.6</v>
      </c>
      <c r="B217" s="1">
        <v>11.8</v>
      </c>
    </row>
    <row r="218" spans="1:2">
      <c r="A218" s="1">
        <v>0.3</v>
      </c>
      <c r="B218" s="1">
        <v>10.6</v>
      </c>
    </row>
    <row r="219" spans="1:2">
      <c r="A219" s="1">
        <v>-1.7</v>
      </c>
      <c r="B219" s="1">
        <v>3.4</v>
      </c>
    </row>
    <row r="220" spans="1:2">
      <c r="A220" s="1">
        <v>0.8</v>
      </c>
      <c r="B220" s="1">
        <v>14</v>
      </c>
    </row>
    <row r="221" spans="1:2">
      <c r="A221" s="1">
        <v>-0.7</v>
      </c>
      <c r="B221" s="1">
        <v>14.8</v>
      </c>
    </row>
    <row r="222" spans="1:2">
      <c r="A222" s="1">
        <v>-0.7</v>
      </c>
      <c r="B222" s="1">
        <v>7.8</v>
      </c>
    </row>
    <row r="223" spans="1:2">
      <c r="A223" s="1">
        <v>1</v>
      </c>
      <c r="B223" s="1">
        <v>12.9</v>
      </c>
    </row>
    <row r="224" spans="1:2">
      <c r="A224" s="1">
        <v>-2.4</v>
      </c>
      <c r="B224" s="1">
        <v>0.5</v>
      </c>
    </row>
    <row r="225" spans="1:2">
      <c r="A225" s="1">
        <v>0.8</v>
      </c>
      <c r="B225" s="1">
        <v>10.5</v>
      </c>
    </row>
    <row r="226" spans="1:2">
      <c r="A226" s="1">
        <v>1.1</v>
      </c>
      <c r="B226" s="1">
        <v>2.8</v>
      </c>
    </row>
    <row r="227" spans="1:2">
      <c r="A227" s="1">
        <v>-0.7</v>
      </c>
      <c r="B227" s="1">
        <v>-0.8</v>
      </c>
    </row>
    <row r="228" spans="1:2">
      <c r="A228" s="1">
        <v>8.6</v>
      </c>
      <c r="B228" s="1">
        <v>21.1</v>
      </c>
    </row>
    <row r="229" spans="1:2">
      <c r="A229" s="1">
        <v>1.1</v>
      </c>
      <c r="B229" s="1">
        <v>18.9</v>
      </c>
    </row>
    <row r="230" spans="1:2">
      <c r="A230" s="1">
        <v>-5.9</v>
      </c>
      <c r="B230" s="1">
        <v>11.8</v>
      </c>
    </row>
    <row r="231" spans="1:2">
      <c r="A231" s="1">
        <v>3.9</v>
      </c>
      <c r="B231" s="1">
        <v>20.7</v>
      </c>
    </row>
    <row r="232" spans="1:2">
      <c r="A232" s="1">
        <v>-0.3</v>
      </c>
      <c r="B232" s="1">
        <v>4.6</v>
      </c>
    </row>
    <row r="233" spans="1:2">
      <c r="A233" s="1">
        <v>1.2</v>
      </c>
      <c r="B233" s="1">
        <v>9.699999999999999</v>
      </c>
    </row>
    <row r="234" spans="1:2">
      <c r="A234" s="1">
        <v>-5</v>
      </c>
      <c r="B234" s="1">
        <v>13.1</v>
      </c>
    </row>
    <row r="235" spans="1:2">
      <c r="A235" s="1">
        <v>5.5</v>
      </c>
      <c r="B235" s="1">
        <v>35.2</v>
      </c>
    </row>
    <row r="236" spans="1:2">
      <c r="A236" s="1">
        <v>-1.8</v>
      </c>
      <c r="B236" s="1">
        <v>3.8</v>
      </c>
    </row>
    <row r="237" spans="1:2">
      <c r="A237" s="1">
        <v>1.6</v>
      </c>
      <c r="B237" s="1">
        <v>9</v>
      </c>
    </row>
    <row r="238" spans="1:2">
      <c r="A238" s="1">
        <v>-1.6</v>
      </c>
      <c r="B238" s="1">
        <v>-4.3</v>
      </c>
    </row>
    <row r="239" spans="1:2">
      <c r="A239" s="1">
        <v>1.9</v>
      </c>
      <c r="B239" s="1">
        <v>4.6</v>
      </c>
    </row>
    <row r="240" spans="1:2">
      <c r="A240" s="1">
        <v>1.9</v>
      </c>
      <c r="B240" s="1">
        <v>23.5</v>
      </c>
    </row>
    <row r="241" spans="1:2">
      <c r="A241" s="1">
        <v>8.9</v>
      </c>
      <c r="B241" s="1">
        <v>42.1</v>
      </c>
    </row>
    <row r="242" spans="1:2">
      <c r="A242" s="1">
        <v>0.8</v>
      </c>
      <c r="B242" s="1">
        <v>10.7</v>
      </c>
    </row>
    <row r="243" spans="1:2">
      <c r="A243" s="1">
        <v>2</v>
      </c>
      <c r="B243" s="1">
        <v>11.1</v>
      </c>
    </row>
    <row r="244" spans="1:2">
      <c r="A244" s="1">
        <v>2.3</v>
      </c>
      <c r="B244" s="1">
        <v>9.5</v>
      </c>
    </row>
    <row r="245" spans="1:2">
      <c r="A245" s="1">
        <v>2.3</v>
      </c>
      <c r="B245" s="1">
        <v>31.8</v>
      </c>
    </row>
    <row r="246" spans="1:2">
      <c r="A246" s="1">
        <v>-0.4</v>
      </c>
      <c r="B246" s="1">
        <v>8.5</v>
      </c>
    </row>
    <row r="247" spans="1:2">
      <c r="A247" s="1">
        <v>2.1</v>
      </c>
      <c r="B247" s="1">
        <v>23.5</v>
      </c>
    </row>
    <row r="248" spans="1:2">
      <c r="A248" s="1">
        <v>8.6</v>
      </c>
      <c r="B248" s="1">
        <v>23.7</v>
      </c>
    </row>
    <row r="249" spans="1:2">
      <c r="A249" s="1">
        <v>-2.6</v>
      </c>
      <c r="B249" s="1">
        <v>1.8</v>
      </c>
    </row>
    <row r="250" spans="1:2">
      <c r="A250" s="1">
        <v>2.5</v>
      </c>
      <c r="B250" s="1">
        <v>7.9</v>
      </c>
    </row>
    <row r="251" spans="1:2">
      <c r="A251" s="1">
        <v>-1</v>
      </c>
      <c r="B251" s="1">
        <v>1.4</v>
      </c>
    </row>
    <row r="252" spans="1:2">
      <c r="A252" s="1">
        <v>-3.9</v>
      </c>
      <c r="B252" s="1">
        <v>1</v>
      </c>
    </row>
    <row r="253" spans="1:2">
      <c r="A253" s="1">
        <v>2.5</v>
      </c>
      <c r="B253" s="1">
        <v>23.4</v>
      </c>
    </row>
    <row r="254" spans="1:2">
      <c r="A254" s="1">
        <v>2.7</v>
      </c>
      <c r="B254" s="1">
        <v>39.5</v>
      </c>
    </row>
    <row r="255" spans="1:2">
      <c r="A255" s="1">
        <v>2.7</v>
      </c>
      <c r="B255" s="1">
        <v>7.3</v>
      </c>
    </row>
    <row r="256" spans="1:2">
      <c r="A256" s="1">
        <v>-1.7</v>
      </c>
      <c r="B256" s="1">
        <v>5.7</v>
      </c>
    </row>
    <row r="257" spans="1:2">
      <c r="A257" s="1">
        <v>-5.2</v>
      </c>
      <c r="B257" s="1">
        <v>30.8</v>
      </c>
    </row>
    <row r="258" spans="1:2">
      <c r="A258" s="1">
        <v>-3.9</v>
      </c>
      <c r="B258" s="1">
        <v>-3</v>
      </c>
    </row>
    <row r="259" spans="1:2">
      <c r="A259" s="1">
        <v>2.9</v>
      </c>
      <c r="B259" s="1">
        <v>7.2</v>
      </c>
    </row>
    <row r="260" spans="1:2">
      <c r="A260" s="1">
        <v>5.9</v>
      </c>
      <c r="B260" s="1">
        <v>14.7</v>
      </c>
    </row>
    <row r="261" spans="1:2">
      <c r="A261" s="1">
        <v>5.1</v>
      </c>
      <c r="B261" s="1">
        <v>27.5</v>
      </c>
    </row>
    <row r="262" spans="1:2">
      <c r="A262" s="1">
        <v>-3.9</v>
      </c>
      <c r="B262" s="1">
        <v>11.1</v>
      </c>
    </row>
    <row r="263" spans="1:2">
      <c r="A263" s="1">
        <v>3.5</v>
      </c>
      <c r="B263" s="1">
        <v>19.6</v>
      </c>
    </row>
    <row r="264" spans="1:2">
      <c r="A264" s="1">
        <v>-2.2</v>
      </c>
      <c r="B264" s="1">
        <v>0.4</v>
      </c>
    </row>
    <row r="265" spans="1:2">
      <c r="A265" s="1">
        <v>-5.4</v>
      </c>
      <c r="B265" s="1">
        <v>1.2</v>
      </c>
    </row>
    <row r="266" spans="1:2">
      <c r="A266" s="1">
        <v>2.9</v>
      </c>
      <c r="B266" s="1">
        <v>7.8</v>
      </c>
    </row>
    <row r="267" spans="1:2">
      <c r="A267" s="1">
        <v>3.1</v>
      </c>
      <c r="B267" s="1">
        <v>1.5</v>
      </c>
    </row>
    <row r="268" spans="1:2">
      <c r="A268" s="1">
        <v>1.5</v>
      </c>
      <c r="B268" s="1">
        <v>9</v>
      </c>
    </row>
    <row r="269" spans="1:2">
      <c r="A269" s="1">
        <v>7.7</v>
      </c>
      <c r="B269" s="1">
        <v>28.6</v>
      </c>
    </row>
    <row r="270" spans="1:2">
      <c r="A270" s="1">
        <v>3.2</v>
      </c>
      <c r="B270" s="1">
        <v>20.6</v>
      </c>
    </row>
    <row r="271" spans="1:2">
      <c r="A271" s="1">
        <v>-2</v>
      </c>
      <c r="B271" s="1">
        <v>14.8</v>
      </c>
    </row>
    <row r="272" spans="1:2">
      <c r="A272" s="1">
        <v>3.4</v>
      </c>
      <c r="B272" s="1">
        <v>14.4</v>
      </c>
    </row>
    <row r="273" spans="1:2">
      <c r="A273" s="1">
        <v>-6.1</v>
      </c>
      <c r="B273" s="1">
        <v>12.2</v>
      </c>
    </row>
    <row r="274" spans="1:2">
      <c r="A274" s="1">
        <v>4.5</v>
      </c>
      <c r="B274" s="1">
        <v>3.5</v>
      </c>
    </row>
    <row r="275" spans="1:2">
      <c r="A275" s="1">
        <v>4.8</v>
      </c>
      <c r="B275" s="1">
        <v>12.6</v>
      </c>
    </row>
    <row r="276" spans="1:2">
      <c r="A276" s="1">
        <v>1.4</v>
      </c>
      <c r="B276" s="1">
        <v>16.3</v>
      </c>
    </row>
    <row r="277" spans="1:2">
      <c r="A277" s="1">
        <v>1.1</v>
      </c>
      <c r="B277" s="1">
        <v>19.4</v>
      </c>
    </row>
    <row r="278" spans="1:2">
      <c r="A278" s="1">
        <v>3.6</v>
      </c>
      <c r="B278" s="1">
        <v>12.5</v>
      </c>
    </row>
    <row r="279" spans="1:2">
      <c r="A279" s="1">
        <v>-2.5</v>
      </c>
      <c r="B279" s="1">
        <v>10.3</v>
      </c>
    </row>
    <row r="280" spans="1:2">
      <c r="A280" s="1">
        <v>2.3</v>
      </c>
      <c r="B280" s="1">
        <v>0.6</v>
      </c>
    </row>
    <row r="281" spans="1:2">
      <c r="A281" s="1">
        <v>-6.3</v>
      </c>
      <c r="B281" s="1">
        <v>-7.4</v>
      </c>
    </row>
    <row r="282" spans="1:2">
      <c r="A282" s="1">
        <v>-1.7</v>
      </c>
      <c r="B282" s="1">
        <v>13.2</v>
      </c>
    </row>
    <row r="283" spans="1:2">
      <c r="A283" s="1">
        <v>4.4</v>
      </c>
      <c r="B283" s="1">
        <v>24.2</v>
      </c>
    </row>
    <row r="284" spans="1:2">
      <c r="A284" s="1">
        <v>17.3</v>
      </c>
      <c r="B284" s="1">
        <v>32.5</v>
      </c>
    </row>
    <row r="285" spans="1:2">
      <c r="A285" s="1">
        <v>2</v>
      </c>
      <c r="B285" s="1">
        <v>21</v>
      </c>
    </row>
    <row r="286" spans="1:2">
      <c r="A286" s="1">
        <v>-3.7</v>
      </c>
      <c r="B286" s="1">
        <v>-3.2</v>
      </c>
    </row>
    <row r="287" spans="1:2">
      <c r="A287" s="1">
        <v>-4.9</v>
      </c>
      <c r="B287" s="1">
        <v>-2.9</v>
      </c>
    </row>
    <row r="288" spans="1:2">
      <c r="A288" s="1">
        <v>4.7</v>
      </c>
      <c r="B288" s="1">
        <v>37.7</v>
      </c>
    </row>
    <row r="289" spans="1:2">
      <c r="A289" s="1">
        <v>2</v>
      </c>
      <c r="B289" s="1">
        <v>20.5</v>
      </c>
    </row>
    <row r="290" spans="1:2">
      <c r="A290" s="1">
        <v>0.6</v>
      </c>
      <c r="B290" s="1">
        <v>2.4</v>
      </c>
    </row>
    <row r="291" spans="1:2">
      <c r="A291" s="1">
        <v>4.8</v>
      </c>
      <c r="B291" s="1">
        <v>25.8</v>
      </c>
    </row>
    <row r="292" spans="1:2">
      <c r="A292" s="1">
        <v>4.8</v>
      </c>
      <c r="B292" s="1">
        <v>23</v>
      </c>
    </row>
    <row r="293" spans="1:2">
      <c r="A293" s="1">
        <v>4.9</v>
      </c>
      <c r="B293" s="1">
        <v>27.2</v>
      </c>
    </row>
    <row r="294" spans="1:2">
      <c r="A294" s="1">
        <v>5</v>
      </c>
      <c r="B294" s="1">
        <v>15</v>
      </c>
    </row>
    <row r="295" spans="1:2">
      <c r="A295" s="1">
        <v>-2.5</v>
      </c>
      <c r="B295" s="1">
        <v>7.1</v>
      </c>
    </row>
    <row r="296" spans="1:2">
      <c r="A296" s="1">
        <v>5.5</v>
      </c>
      <c r="B296" s="1">
        <v>25.3</v>
      </c>
    </row>
    <row r="297" spans="1:2">
      <c r="A297" s="1">
        <v>6.1</v>
      </c>
      <c r="B297" s="1">
        <v>33.1</v>
      </c>
    </row>
    <row r="298" spans="1:2">
      <c r="A298" s="1">
        <v>8.199999999999999</v>
      </c>
      <c r="B298" s="1">
        <v>23.2</v>
      </c>
    </row>
    <row r="299" spans="1:2">
      <c r="A299" s="1">
        <v>1.5</v>
      </c>
      <c r="B299" s="1">
        <v>11</v>
      </c>
    </row>
    <row r="300" spans="1:2">
      <c r="A300" s="1">
        <v>5.3</v>
      </c>
      <c r="B300" s="1">
        <v>10.9</v>
      </c>
    </row>
    <row r="301" spans="1:2">
      <c r="A301" s="1">
        <v>6.1</v>
      </c>
      <c r="B301" s="1">
        <v>29.3</v>
      </c>
    </row>
    <row r="302" spans="1:2">
      <c r="A302" s="1">
        <v>6.2</v>
      </c>
      <c r="B302" s="1">
        <v>20.4</v>
      </c>
    </row>
    <row r="303" spans="1:2">
      <c r="A303" s="1">
        <v>6.3</v>
      </c>
      <c r="B303" s="1">
        <v>23.6</v>
      </c>
    </row>
    <row r="304" spans="1:2">
      <c r="A304" s="1">
        <v>-1.6</v>
      </c>
      <c r="B304" s="1">
        <v>4.7</v>
      </c>
    </row>
    <row r="305" spans="1:2">
      <c r="A305" s="1">
        <v>-4.1</v>
      </c>
      <c r="B305" s="1">
        <v>-0.1</v>
      </c>
    </row>
    <row r="306" spans="1:2">
      <c r="A306" s="1">
        <v>-8.5</v>
      </c>
      <c r="B306" s="1">
        <v>7.3</v>
      </c>
    </row>
    <row r="307" spans="1:2">
      <c r="A307" s="1">
        <v>5.1</v>
      </c>
      <c r="B307" s="1">
        <v>55.1</v>
      </c>
    </row>
    <row r="308" spans="1:2">
      <c r="A308" s="1">
        <v>-3.6</v>
      </c>
      <c r="B308" s="1">
        <v>1.1</v>
      </c>
    </row>
    <row r="309" spans="1:2">
      <c r="A309" s="1">
        <v>4.9</v>
      </c>
      <c r="B309" s="1">
        <v>11.5</v>
      </c>
    </row>
    <row r="310" spans="1:2">
      <c r="A310" s="1">
        <v>6.4</v>
      </c>
      <c r="B310" s="1">
        <v>47.1</v>
      </c>
    </row>
    <row r="311" spans="1:2">
      <c r="A311" s="1">
        <v>2.6</v>
      </c>
      <c r="B311" s="1">
        <v>13.2</v>
      </c>
    </row>
    <row r="312" spans="1:2">
      <c r="A312" s="1">
        <v>4.6</v>
      </c>
      <c r="B312" s="1">
        <v>8</v>
      </c>
    </row>
    <row r="313" spans="1:2">
      <c r="A313" s="1">
        <v>8.300000000000001</v>
      </c>
      <c r="B313" s="1">
        <v>33.5</v>
      </c>
    </row>
    <row r="314" spans="1:2">
      <c r="A314" s="1">
        <v>-2.5</v>
      </c>
      <c r="B314" s="1">
        <v>17.2</v>
      </c>
    </row>
    <row r="315" spans="1:2">
      <c r="A315" s="1">
        <v>9.1</v>
      </c>
      <c r="B315" s="1">
        <v>25</v>
      </c>
    </row>
    <row r="316" spans="1:2">
      <c r="A316" s="1">
        <v>6.6</v>
      </c>
      <c r="B316" s="1">
        <v>10.4</v>
      </c>
    </row>
    <row r="317" spans="1:2">
      <c r="A317" s="1">
        <v>-2.4</v>
      </c>
      <c r="B317" s="1">
        <v>10.5</v>
      </c>
    </row>
    <row r="318" spans="1:2">
      <c r="A318" s="1">
        <v>7.3</v>
      </c>
      <c r="B318" s="1">
        <v>26.7</v>
      </c>
    </row>
    <row r="319" spans="1:2">
      <c r="A319" s="1">
        <v>3.5</v>
      </c>
      <c r="B319" s="1">
        <v>14.8</v>
      </c>
    </row>
    <row r="320" spans="1:2">
      <c r="A320" s="1">
        <v>7.6</v>
      </c>
      <c r="B320" s="1">
        <v>30.2</v>
      </c>
    </row>
    <row r="321" spans="1:2">
      <c r="A321" s="1">
        <v>7.6</v>
      </c>
      <c r="B321" s="1">
        <v>45.4</v>
      </c>
    </row>
    <row r="322" spans="1:2">
      <c r="A322" s="1">
        <v>-1.4</v>
      </c>
      <c r="B322" s="1">
        <v>5.6</v>
      </c>
    </row>
    <row r="323" spans="1:2">
      <c r="A323" s="1">
        <v>7.6</v>
      </c>
      <c r="B323" s="1">
        <v>9.9</v>
      </c>
    </row>
    <row r="324" spans="1:2">
      <c r="A324" s="1">
        <v>5.2</v>
      </c>
      <c r="B324" s="1">
        <v>35.6</v>
      </c>
    </row>
    <row r="325" spans="1:2">
      <c r="A325" s="1">
        <v>11.2</v>
      </c>
      <c r="B325" s="1">
        <v>34</v>
      </c>
    </row>
    <row r="326" spans="1:2">
      <c r="A326" s="1">
        <v>6.3</v>
      </c>
      <c r="B326" s="1">
        <v>33.1</v>
      </c>
    </row>
    <row r="327" spans="1:2">
      <c r="A327" s="1">
        <v>7.6</v>
      </c>
      <c r="B327" s="1">
        <v>30.6</v>
      </c>
    </row>
    <row r="328" spans="1:2">
      <c r="A328" s="1">
        <v>8</v>
      </c>
      <c r="B328" s="1">
        <v>56.2</v>
      </c>
    </row>
    <row r="329" spans="1:2">
      <c r="A329" s="1">
        <v>8.699999999999999</v>
      </c>
      <c r="B329" s="1">
        <v>30.5</v>
      </c>
    </row>
    <row r="330" spans="1:2">
      <c r="A330" s="1">
        <v>9.199999999999999</v>
      </c>
      <c r="B330" s="1">
        <v>19.5</v>
      </c>
    </row>
    <row r="331" spans="1:2">
      <c r="A331" s="1">
        <v>10.2</v>
      </c>
      <c r="B331" s="1">
        <v>32.4</v>
      </c>
    </row>
    <row r="332" spans="1:2">
      <c r="A332" s="1">
        <v>-0.3</v>
      </c>
      <c r="B332" s="1">
        <v>6.9</v>
      </c>
    </row>
    <row r="333" spans="1:2">
      <c r="A333" s="1">
        <v>2.9</v>
      </c>
      <c r="B333" s="1">
        <v>15.8</v>
      </c>
    </row>
    <row r="334" spans="1:2">
      <c r="A334" s="1">
        <v>3.3</v>
      </c>
      <c r="B334" s="1">
        <v>16.6</v>
      </c>
    </row>
    <row r="335" spans="1:2">
      <c r="A335" s="1">
        <v>11.7</v>
      </c>
      <c r="B335" s="1">
        <v>44.8</v>
      </c>
    </row>
    <row r="336" spans="1:2">
      <c r="A336" s="1">
        <v>-10.5</v>
      </c>
      <c r="B336" s="1">
        <v>-16</v>
      </c>
    </row>
    <row r="337" spans="1:2">
      <c r="A337" s="1">
        <v>0.4</v>
      </c>
      <c r="B337" s="1">
        <v>17.9</v>
      </c>
    </row>
    <row r="338" spans="1:2">
      <c r="A338" s="1">
        <v>2.7</v>
      </c>
      <c r="B338" s="1">
        <v>6.2</v>
      </c>
    </row>
    <row r="339" spans="1:2">
      <c r="A339" s="1">
        <v>-13.1</v>
      </c>
      <c r="B339" s="1">
        <v>-19.4</v>
      </c>
    </row>
    <row r="340" spans="1:2">
      <c r="A340" s="1">
        <v>1.1</v>
      </c>
      <c r="B340" s="1">
        <v>13.7</v>
      </c>
    </row>
    <row r="341" spans="1:2">
      <c r="A341" s="1">
        <v>20.9</v>
      </c>
      <c r="B341" s="1">
        <v>67.09999999999999</v>
      </c>
    </row>
    <row r="342" spans="1:2">
      <c r="A342" s="1">
        <v>-5.6</v>
      </c>
      <c r="B342" s="1">
        <v>-14.1</v>
      </c>
    </row>
    <row r="343" spans="1:2">
      <c r="A343" s="1">
        <v>3.4</v>
      </c>
      <c r="B343" s="1">
        <v>20.8</v>
      </c>
    </row>
    <row r="344" spans="1:2">
      <c r="A344" s="1">
        <v>11.9</v>
      </c>
      <c r="B344" s="1">
        <v>45.3</v>
      </c>
    </row>
    <row r="345" spans="1:2">
      <c r="A345" s="1">
        <v>12.2</v>
      </c>
      <c r="B345" s="1">
        <v>72.40000000000001</v>
      </c>
    </row>
    <row r="346" spans="1:2">
      <c r="A346" s="1">
        <v>-5.8</v>
      </c>
      <c r="B346" s="1">
        <v>-0.1</v>
      </c>
    </row>
    <row r="347" spans="1:2">
      <c r="A347" s="1">
        <v>-2.5</v>
      </c>
      <c r="B347" s="1">
        <v>9.199999999999999</v>
      </c>
    </row>
    <row r="348" spans="1:2">
      <c r="A348" s="1">
        <v>14</v>
      </c>
      <c r="B348" s="1">
        <v>28.4</v>
      </c>
    </row>
    <row r="349" spans="1:2">
      <c r="A349" s="1">
        <v>-3.3</v>
      </c>
      <c r="B349" s="1">
        <v>5.8</v>
      </c>
    </row>
    <row r="350" spans="1:2">
      <c r="A350" s="1">
        <v>12.4</v>
      </c>
      <c r="B350" s="1">
        <v>49.9</v>
      </c>
    </row>
    <row r="351" spans="1:2">
      <c r="A351" s="1">
        <v>16</v>
      </c>
      <c r="B351" s="1">
        <v>57</v>
      </c>
    </row>
    <row r="352" spans="1:2">
      <c r="A352" s="1">
        <v>-3.8</v>
      </c>
      <c r="B352" s="1">
        <v>20.3</v>
      </c>
    </row>
    <row r="353" spans="1:2">
      <c r="A353" s="1">
        <v>-8.6</v>
      </c>
      <c r="B353" s="1">
        <v>-14.3</v>
      </c>
    </row>
    <row r="354" spans="1:2">
      <c r="A354" s="1">
        <v>19.5</v>
      </c>
      <c r="B354" s="1">
        <v>33.4</v>
      </c>
    </row>
    <row r="355" spans="1:2">
      <c r="A355" s="1">
        <v>-7.8</v>
      </c>
      <c r="B355" s="1">
        <v>-10.9</v>
      </c>
    </row>
    <row r="356" spans="1:2">
      <c r="A356" s="1">
        <v>-3</v>
      </c>
      <c r="B356" s="1">
        <v>10.5</v>
      </c>
    </row>
    <row r="357" spans="1:2">
      <c r="A357" s="1">
        <v>-1.8</v>
      </c>
      <c r="B357" s="1">
        <v>16.8</v>
      </c>
    </row>
    <row r="358" spans="1:2">
      <c r="A358" s="1">
        <v>-2.6</v>
      </c>
      <c r="B358" s="1">
        <v>13.7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B35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294</v>
      </c>
    </row>
    <row r="3" spans="1:2">
      <c r="A3" s="2" t="s">
        <v>244</v>
      </c>
      <c r="B3" s="2" t="s">
        <v>293</v>
      </c>
    </row>
    <row r="4" spans="1:2">
      <c r="A4" s="1">
        <v>29.5</v>
      </c>
      <c r="B4" s="1">
        <v>97.09999999999999</v>
      </c>
    </row>
    <row r="5" spans="1:2">
      <c r="A5" s="1">
        <v>20.9</v>
      </c>
      <c r="B5" s="1">
        <v>112.1</v>
      </c>
    </row>
    <row r="6" spans="1:2">
      <c r="A6" s="1">
        <v>19.5</v>
      </c>
      <c r="B6" s="1">
        <v>116.3</v>
      </c>
    </row>
    <row r="7" spans="1:2">
      <c r="A7" s="1">
        <v>17.3</v>
      </c>
      <c r="B7" s="1">
        <v>100.5</v>
      </c>
    </row>
    <row r="8" spans="1:2">
      <c r="A8" s="1">
        <v>16</v>
      </c>
      <c r="B8" s="1">
        <v>106.3</v>
      </c>
    </row>
    <row r="9" spans="1:2">
      <c r="A9" s="1">
        <v>14</v>
      </c>
      <c r="B9" s="1">
        <v>114.2</v>
      </c>
    </row>
    <row r="10" spans="1:2">
      <c r="A10" s="1">
        <v>12.7</v>
      </c>
      <c r="B10" s="1">
        <v>145.3</v>
      </c>
    </row>
    <row r="11" spans="1:2">
      <c r="A11" s="1">
        <v>12.4</v>
      </c>
      <c r="B11" s="1">
        <v>105.2</v>
      </c>
    </row>
    <row r="12" spans="1:2">
      <c r="A12" s="1">
        <v>12.2</v>
      </c>
      <c r="B12" s="1">
        <v>103.3</v>
      </c>
    </row>
    <row r="13" spans="1:2">
      <c r="A13" s="1">
        <v>11.9</v>
      </c>
      <c r="B13" s="1">
        <v>107.8</v>
      </c>
    </row>
    <row r="14" spans="1:2">
      <c r="A14" s="1">
        <v>11.7</v>
      </c>
      <c r="B14" s="1">
        <v>100.8</v>
      </c>
    </row>
    <row r="15" spans="1:2">
      <c r="A15" s="1">
        <v>11.2</v>
      </c>
      <c r="B15" s="1">
        <v>108.7</v>
      </c>
    </row>
    <row r="16" spans="1:2">
      <c r="A16" s="1">
        <v>10.6</v>
      </c>
      <c r="B16" s="1">
        <v>111.3</v>
      </c>
    </row>
    <row r="17" spans="1:2">
      <c r="A17" s="1">
        <v>10.2</v>
      </c>
      <c r="B17" s="1">
        <v>106.7</v>
      </c>
    </row>
    <row r="18" spans="1:2">
      <c r="A18" s="1">
        <v>9.4</v>
      </c>
      <c r="B18" s="1">
        <v>99.40000000000001</v>
      </c>
    </row>
    <row r="19" spans="1:2">
      <c r="A19" s="1">
        <v>9.199999999999999</v>
      </c>
      <c r="B19" s="1">
        <v>103.8</v>
      </c>
    </row>
    <row r="20" spans="1:2">
      <c r="A20" s="1">
        <v>9.1</v>
      </c>
      <c r="B20" s="1">
        <v>105.8</v>
      </c>
    </row>
    <row r="21" spans="1:2">
      <c r="A21" s="1">
        <v>8.9</v>
      </c>
      <c r="B21" s="1">
        <v>104.8</v>
      </c>
    </row>
    <row r="22" spans="1:2">
      <c r="A22" s="1">
        <v>8.699999999999999</v>
      </c>
      <c r="B22" s="1">
        <v>115.1</v>
      </c>
    </row>
    <row r="23" spans="1:2">
      <c r="A23" s="1">
        <v>8.699999999999999</v>
      </c>
      <c r="B23" s="1">
        <v>105.2</v>
      </c>
    </row>
    <row r="24" spans="1:2">
      <c r="A24" s="1">
        <v>8.6</v>
      </c>
      <c r="B24" s="1">
        <v>105</v>
      </c>
    </row>
    <row r="25" spans="1:2">
      <c r="A25" s="1">
        <v>8.6</v>
      </c>
      <c r="B25" s="1">
        <v>111.5</v>
      </c>
    </row>
    <row r="26" spans="1:2">
      <c r="A26" s="1">
        <v>8.5</v>
      </c>
      <c r="B26" s="1">
        <v>109.3</v>
      </c>
    </row>
    <row r="27" spans="1:2">
      <c r="A27" s="1">
        <v>8.300000000000001</v>
      </c>
      <c r="B27" s="1">
        <v>112.9</v>
      </c>
    </row>
    <row r="28" spans="1:2">
      <c r="A28" s="1">
        <v>8.199999999999999</v>
      </c>
      <c r="B28" s="1">
        <v>110.4</v>
      </c>
    </row>
    <row r="29" spans="1:2">
      <c r="A29" s="1">
        <v>8</v>
      </c>
      <c r="B29" s="1">
        <v>100.3</v>
      </c>
    </row>
    <row r="30" spans="1:2">
      <c r="A30" s="1">
        <v>7.7</v>
      </c>
      <c r="B30" s="1">
        <v>105.3</v>
      </c>
    </row>
    <row r="31" spans="1:2">
      <c r="A31" s="1">
        <v>7.6</v>
      </c>
      <c r="B31" s="1">
        <v>103.7</v>
      </c>
    </row>
    <row r="32" spans="1:2">
      <c r="A32" s="1">
        <v>7.6</v>
      </c>
      <c r="B32" s="1">
        <v>118.7</v>
      </c>
    </row>
    <row r="33" spans="1:2">
      <c r="A33" s="1">
        <v>7.6</v>
      </c>
      <c r="B33" s="1">
        <v>122.7</v>
      </c>
    </row>
    <row r="34" spans="1:2">
      <c r="A34" s="1">
        <v>7.6</v>
      </c>
      <c r="B34" s="1">
        <v>101.1</v>
      </c>
    </row>
    <row r="35" spans="1:2">
      <c r="A35" s="1">
        <v>7.3</v>
      </c>
      <c r="B35" s="1">
        <v>111.7</v>
      </c>
    </row>
    <row r="36" spans="1:2">
      <c r="A36" s="1">
        <v>6.6</v>
      </c>
      <c r="B36" s="1">
        <v>101.1</v>
      </c>
    </row>
    <row r="37" spans="1:2">
      <c r="A37" s="1">
        <v>6.4</v>
      </c>
      <c r="B37" s="1">
        <v>100.5</v>
      </c>
    </row>
    <row r="38" spans="1:2">
      <c r="A38" s="1">
        <v>6.3</v>
      </c>
      <c r="B38" s="1">
        <v>99.59999999999999</v>
      </c>
    </row>
    <row r="39" spans="1:2">
      <c r="A39" s="1">
        <v>6.3</v>
      </c>
      <c r="B39" s="1">
        <v>119.2</v>
      </c>
    </row>
    <row r="40" spans="1:2">
      <c r="A40" s="1">
        <v>6.2</v>
      </c>
      <c r="B40" s="1">
        <v>99</v>
      </c>
    </row>
    <row r="41" spans="1:2">
      <c r="A41" s="1">
        <v>6.1</v>
      </c>
      <c r="B41" s="1">
        <v>98.40000000000001</v>
      </c>
    </row>
    <row r="42" spans="1:2">
      <c r="A42" s="1">
        <v>6.1</v>
      </c>
      <c r="B42" s="1">
        <v>104.7</v>
      </c>
    </row>
    <row r="43" spans="1:2">
      <c r="A43" s="1">
        <v>5.9</v>
      </c>
      <c r="B43" s="1">
        <v>116.8</v>
      </c>
    </row>
    <row r="44" spans="1:2">
      <c r="A44" s="1">
        <v>5.8</v>
      </c>
      <c r="B44" s="1">
        <v>102.2</v>
      </c>
    </row>
    <row r="45" spans="1:2">
      <c r="A45" s="1">
        <v>5.5</v>
      </c>
      <c r="B45" s="1">
        <v>97.59999999999999</v>
      </c>
    </row>
    <row r="46" spans="1:2">
      <c r="A46" s="1">
        <v>5.5</v>
      </c>
      <c r="B46" s="1">
        <v>127.5</v>
      </c>
    </row>
    <row r="47" spans="1:2">
      <c r="A47" s="1">
        <v>5.4</v>
      </c>
      <c r="B47" s="1">
        <v>109.9</v>
      </c>
    </row>
    <row r="48" spans="1:2">
      <c r="A48" s="1">
        <v>5.3</v>
      </c>
      <c r="B48" s="1">
        <v>97.90000000000001</v>
      </c>
    </row>
    <row r="49" spans="1:2">
      <c r="A49" s="1">
        <v>5.3</v>
      </c>
      <c r="B49" s="1">
        <v>111.1</v>
      </c>
    </row>
    <row r="50" spans="1:2">
      <c r="A50" s="1">
        <v>5.2</v>
      </c>
      <c r="B50" s="1">
        <v>104.6</v>
      </c>
    </row>
    <row r="51" spans="1:2">
      <c r="A51" s="1">
        <v>5.1</v>
      </c>
      <c r="B51" s="1">
        <v>100.7</v>
      </c>
    </row>
    <row r="52" spans="1:2">
      <c r="A52" s="1">
        <v>5.1</v>
      </c>
      <c r="B52" s="1">
        <v>105.6</v>
      </c>
    </row>
    <row r="53" spans="1:2">
      <c r="A53" s="1">
        <v>5</v>
      </c>
      <c r="B53" s="1">
        <v>108</v>
      </c>
    </row>
    <row r="54" spans="1:2">
      <c r="A54" s="1">
        <v>4.9</v>
      </c>
      <c r="B54" s="1">
        <v>98.59999999999999</v>
      </c>
    </row>
    <row r="55" spans="1:2">
      <c r="A55" s="1">
        <v>4.9</v>
      </c>
      <c r="B55" s="1">
        <v>111</v>
      </c>
    </row>
    <row r="56" spans="1:2">
      <c r="A56" s="1">
        <v>4.8</v>
      </c>
      <c r="B56" s="1">
        <v>101.3</v>
      </c>
    </row>
    <row r="57" spans="1:2">
      <c r="A57" s="1">
        <v>4.8</v>
      </c>
      <c r="B57" s="1">
        <v>105.5</v>
      </c>
    </row>
    <row r="58" spans="1:2">
      <c r="A58" s="1">
        <v>4.8</v>
      </c>
      <c r="B58" s="1">
        <v>104.7</v>
      </c>
    </row>
    <row r="59" spans="1:2">
      <c r="A59" s="1">
        <v>4.7</v>
      </c>
      <c r="B59" s="1">
        <v>105.4</v>
      </c>
    </row>
    <row r="60" spans="1:2">
      <c r="A60" s="1">
        <v>4.6</v>
      </c>
      <c r="B60" s="1">
        <v>123.7</v>
      </c>
    </row>
    <row r="61" spans="1:2">
      <c r="A61" s="1">
        <v>4.5</v>
      </c>
      <c r="B61" s="1">
        <v>104.6</v>
      </c>
    </row>
    <row r="62" spans="1:2">
      <c r="A62" s="1">
        <v>4.4</v>
      </c>
      <c r="B62" s="1">
        <v>97.3</v>
      </c>
    </row>
    <row r="63" spans="1:2">
      <c r="A63" s="1">
        <v>4.3</v>
      </c>
      <c r="B63" s="1">
        <v>133.3</v>
      </c>
    </row>
    <row r="64" spans="1:2">
      <c r="A64" s="1">
        <v>4.3</v>
      </c>
      <c r="B64" s="1">
        <v>116.9</v>
      </c>
    </row>
    <row r="65" spans="1:2">
      <c r="A65" s="1">
        <v>3.9</v>
      </c>
      <c r="B65" s="1">
        <v>98.5</v>
      </c>
    </row>
    <row r="66" spans="1:2">
      <c r="A66" s="1">
        <v>3.7</v>
      </c>
      <c r="B66" s="1">
        <v>95.09999999999999</v>
      </c>
    </row>
    <row r="67" spans="1:2">
      <c r="A67" s="1">
        <v>3.6</v>
      </c>
      <c r="B67" s="1">
        <v>96.09999999999999</v>
      </c>
    </row>
    <row r="68" spans="1:2">
      <c r="A68" s="1">
        <v>3.6</v>
      </c>
      <c r="B68" s="1">
        <v>99.59999999999999</v>
      </c>
    </row>
    <row r="69" spans="1:2">
      <c r="A69" s="1">
        <v>3.5</v>
      </c>
      <c r="B69" s="1">
        <v>98.40000000000001</v>
      </c>
    </row>
    <row r="70" spans="1:2">
      <c r="A70" s="1">
        <v>3.5</v>
      </c>
      <c r="B70" s="1">
        <v>100.6</v>
      </c>
    </row>
    <row r="71" spans="1:2">
      <c r="A71" s="1">
        <v>3.5</v>
      </c>
      <c r="B71" s="1">
        <v>99.59999999999999</v>
      </c>
    </row>
    <row r="72" spans="1:2">
      <c r="A72" s="1">
        <v>3.5</v>
      </c>
      <c r="B72" s="1">
        <v>99.7</v>
      </c>
    </row>
    <row r="73" spans="1:2">
      <c r="A73" s="1">
        <v>3.4</v>
      </c>
      <c r="B73" s="1">
        <v>111.3</v>
      </c>
    </row>
    <row r="74" spans="1:2">
      <c r="A74" s="1">
        <v>3.4</v>
      </c>
      <c r="B74" s="1">
        <v>133.8</v>
      </c>
    </row>
    <row r="75" spans="1:2">
      <c r="A75" s="1">
        <v>3.3</v>
      </c>
      <c r="B75" s="1">
        <v>98.8</v>
      </c>
    </row>
    <row r="76" spans="1:2">
      <c r="A76" s="1">
        <v>3.2</v>
      </c>
      <c r="B76" s="1">
        <v>95.40000000000001</v>
      </c>
    </row>
    <row r="77" spans="1:2">
      <c r="A77" s="1">
        <v>3.2</v>
      </c>
      <c r="B77" s="1">
        <v>96.3</v>
      </c>
    </row>
    <row r="78" spans="1:2">
      <c r="A78" s="1">
        <v>3.2</v>
      </c>
      <c r="B78" s="1">
        <v>104.1</v>
      </c>
    </row>
    <row r="79" spans="1:2">
      <c r="A79" s="1">
        <v>3.1</v>
      </c>
      <c r="B79" s="1">
        <v>131.9</v>
      </c>
    </row>
    <row r="80" spans="1:2">
      <c r="A80" s="1">
        <v>3.1</v>
      </c>
      <c r="B80" s="1">
        <v>113.7</v>
      </c>
    </row>
    <row r="81" spans="1:2">
      <c r="A81" s="1">
        <v>3.1</v>
      </c>
      <c r="B81" s="1">
        <v>99.09999999999999</v>
      </c>
    </row>
    <row r="82" spans="1:2">
      <c r="A82" s="1">
        <v>3</v>
      </c>
      <c r="B82" s="1">
        <v>95.40000000000001</v>
      </c>
    </row>
    <row r="83" spans="1:2">
      <c r="A83" s="1">
        <v>2.9</v>
      </c>
      <c r="B83" s="1">
        <v>100.3</v>
      </c>
    </row>
    <row r="84" spans="1:2">
      <c r="A84" s="1">
        <v>2.9</v>
      </c>
      <c r="B84" s="1">
        <v>98.7</v>
      </c>
    </row>
    <row r="85" spans="1:2">
      <c r="A85" s="1">
        <v>2.9</v>
      </c>
      <c r="B85" s="1">
        <v>96.7</v>
      </c>
    </row>
    <row r="86" spans="1:2">
      <c r="A86" s="1">
        <v>2.9</v>
      </c>
      <c r="B86" s="1">
        <v>103.6</v>
      </c>
    </row>
    <row r="87" spans="1:2">
      <c r="A87" s="1">
        <v>2.7</v>
      </c>
      <c r="B87" s="1">
        <v>100.9</v>
      </c>
    </row>
    <row r="88" spans="1:2">
      <c r="A88" s="1">
        <v>2.7</v>
      </c>
      <c r="B88" s="1">
        <v>117.4</v>
      </c>
    </row>
    <row r="89" spans="1:2">
      <c r="A89" s="1">
        <v>2.7</v>
      </c>
      <c r="B89" s="1">
        <v>112.3</v>
      </c>
    </row>
    <row r="90" spans="1:2">
      <c r="A90" s="1">
        <v>2.6</v>
      </c>
      <c r="B90" s="1">
        <v>98.8</v>
      </c>
    </row>
    <row r="91" spans="1:2">
      <c r="A91" s="1">
        <v>2.6</v>
      </c>
      <c r="B91" s="1">
        <v>103.9</v>
      </c>
    </row>
    <row r="92" spans="1:2">
      <c r="A92" s="1">
        <v>2.5</v>
      </c>
      <c r="B92" s="1">
        <v>105</v>
      </c>
    </row>
    <row r="93" spans="1:2">
      <c r="A93" s="1">
        <v>2.5</v>
      </c>
      <c r="B93" s="1">
        <v>100</v>
      </c>
    </row>
    <row r="94" spans="1:2">
      <c r="A94" s="1">
        <v>2.5</v>
      </c>
      <c r="B94" s="1">
        <v>103.3</v>
      </c>
    </row>
    <row r="95" spans="1:2">
      <c r="A95" s="1">
        <v>2.4</v>
      </c>
      <c r="B95" s="1">
        <v>103.3</v>
      </c>
    </row>
    <row r="96" spans="1:2">
      <c r="A96" s="1">
        <v>2.3</v>
      </c>
      <c r="B96" s="1">
        <v>112.4</v>
      </c>
    </row>
    <row r="97" spans="1:2">
      <c r="A97" s="1">
        <v>2.3</v>
      </c>
      <c r="B97" s="1">
        <v>105.4</v>
      </c>
    </row>
    <row r="98" spans="1:2">
      <c r="A98" s="1">
        <v>2.3</v>
      </c>
      <c r="B98" s="1">
        <v>99.7</v>
      </c>
    </row>
    <row r="99" spans="1:2">
      <c r="A99" s="1">
        <v>2.3</v>
      </c>
      <c r="B99" s="1">
        <v>110.9</v>
      </c>
    </row>
    <row r="100" spans="1:2">
      <c r="A100" s="1">
        <v>2.3</v>
      </c>
      <c r="B100" s="1">
        <v>111.1</v>
      </c>
    </row>
    <row r="101" spans="1:2">
      <c r="A101" s="1">
        <v>2.1</v>
      </c>
      <c r="B101" s="1">
        <v>96.2</v>
      </c>
    </row>
    <row r="102" spans="1:2">
      <c r="A102" s="1">
        <v>2.1</v>
      </c>
      <c r="B102" s="1">
        <v>94.90000000000001</v>
      </c>
    </row>
    <row r="103" spans="1:2">
      <c r="A103" s="1">
        <v>2.1</v>
      </c>
      <c r="B103" s="1">
        <v>95.5</v>
      </c>
    </row>
    <row r="104" spans="1:2">
      <c r="A104" s="1">
        <v>2</v>
      </c>
      <c r="B104" s="1">
        <v>99.7</v>
      </c>
    </row>
    <row r="105" spans="1:2">
      <c r="A105" s="1">
        <v>2</v>
      </c>
      <c r="B105" s="1">
        <v>116.2</v>
      </c>
    </row>
    <row r="106" spans="1:2">
      <c r="A106" s="1">
        <v>2</v>
      </c>
      <c r="B106" s="1">
        <v>97.8</v>
      </c>
    </row>
    <row r="107" spans="1:2">
      <c r="A107" s="1">
        <v>2</v>
      </c>
      <c r="B107" s="1">
        <v>94.5</v>
      </c>
    </row>
    <row r="108" spans="1:2">
      <c r="A108" s="1">
        <v>2</v>
      </c>
      <c r="B108" s="1">
        <v>95.2</v>
      </c>
    </row>
    <row r="109" spans="1:2">
      <c r="A109" s="1">
        <v>1.9</v>
      </c>
      <c r="B109" s="1">
        <v>99.40000000000001</v>
      </c>
    </row>
    <row r="110" spans="1:2">
      <c r="A110" s="1">
        <v>1.9</v>
      </c>
      <c r="B110" s="1">
        <v>98.5</v>
      </c>
    </row>
    <row r="111" spans="1:2">
      <c r="A111" s="1">
        <v>1.9</v>
      </c>
      <c r="B111" s="1">
        <v>116.4</v>
      </c>
    </row>
    <row r="112" spans="1:2">
      <c r="A112" s="1">
        <v>1.7</v>
      </c>
      <c r="B112" s="1">
        <v>98.09999999999999</v>
      </c>
    </row>
    <row r="113" spans="1:2">
      <c r="A113" s="1">
        <v>1.6</v>
      </c>
      <c r="B113" s="1">
        <v>102.5</v>
      </c>
    </row>
    <row r="114" spans="1:2">
      <c r="A114" s="1">
        <v>1.6</v>
      </c>
      <c r="B114" s="1">
        <v>97.90000000000001</v>
      </c>
    </row>
    <row r="115" spans="1:2">
      <c r="A115" s="1">
        <v>1.5</v>
      </c>
      <c r="B115" s="1">
        <v>102.1</v>
      </c>
    </row>
    <row r="116" spans="1:2">
      <c r="A116" s="1">
        <v>1.5</v>
      </c>
      <c r="B116" s="1">
        <v>97.5</v>
      </c>
    </row>
    <row r="117" spans="1:2">
      <c r="A117" s="1">
        <v>1.5</v>
      </c>
      <c r="B117" s="1">
        <v>108.8</v>
      </c>
    </row>
    <row r="118" spans="1:2">
      <c r="A118" s="1">
        <v>1.5</v>
      </c>
      <c r="B118" s="1">
        <v>95.5</v>
      </c>
    </row>
    <row r="119" spans="1:2">
      <c r="A119" s="1">
        <v>1.4</v>
      </c>
      <c r="B119" s="1">
        <v>96</v>
      </c>
    </row>
    <row r="120" spans="1:2">
      <c r="A120" s="1">
        <v>1.4</v>
      </c>
      <c r="B120" s="1">
        <v>98.3</v>
      </c>
    </row>
    <row r="121" spans="1:2">
      <c r="A121" s="1">
        <v>1.3</v>
      </c>
      <c r="B121" s="1">
        <v>98</v>
      </c>
    </row>
    <row r="122" spans="1:2">
      <c r="A122" s="1">
        <v>1.2</v>
      </c>
      <c r="B122" s="1">
        <v>106.7</v>
      </c>
    </row>
    <row r="123" spans="1:2">
      <c r="A123" s="1">
        <v>1.1</v>
      </c>
      <c r="B123" s="1">
        <v>96.40000000000001</v>
      </c>
    </row>
    <row r="124" spans="1:2">
      <c r="A124" s="1">
        <v>1.1</v>
      </c>
      <c r="B124" s="1">
        <v>103.8</v>
      </c>
    </row>
    <row r="125" spans="1:2">
      <c r="A125" s="1">
        <v>1.1</v>
      </c>
      <c r="B125" s="1">
        <v>104.6</v>
      </c>
    </row>
    <row r="126" spans="1:2">
      <c r="A126" s="1">
        <v>1.1</v>
      </c>
      <c r="B126" s="1">
        <v>107.6</v>
      </c>
    </row>
    <row r="127" spans="1:2">
      <c r="A127" s="1">
        <v>1.1</v>
      </c>
      <c r="B127" s="1">
        <v>99.8</v>
      </c>
    </row>
    <row r="128" spans="1:2">
      <c r="A128" s="1">
        <v>1.1</v>
      </c>
      <c r="B128" s="1">
        <v>97.09999999999999</v>
      </c>
    </row>
    <row r="129" spans="1:2">
      <c r="A129" s="1">
        <v>1</v>
      </c>
      <c r="B129" s="1">
        <v>101.4</v>
      </c>
    </row>
    <row r="130" spans="1:2">
      <c r="A130" s="1">
        <v>1</v>
      </c>
      <c r="B130" s="1">
        <v>106.9</v>
      </c>
    </row>
    <row r="131" spans="1:2">
      <c r="A131" s="1">
        <v>0.8</v>
      </c>
      <c r="B131" s="1">
        <v>96.7</v>
      </c>
    </row>
    <row r="132" spans="1:2">
      <c r="A132" s="1">
        <v>0.8</v>
      </c>
      <c r="B132" s="1">
        <v>100.6</v>
      </c>
    </row>
    <row r="133" spans="1:2">
      <c r="A133" s="1">
        <v>0.8</v>
      </c>
      <c r="B133" s="1">
        <v>98</v>
      </c>
    </row>
    <row r="134" spans="1:2">
      <c r="A134" s="1">
        <v>0.8</v>
      </c>
      <c r="B134" s="1">
        <v>107.9</v>
      </c>
    </row>
    <row r="135" spans="1:2">
      <c r="A135" s="1">
        <v>0.7</v>
      </c>
      <c r="B135" s="1">
        <v>96.2</v>
      </c>
    </row>
    <row r="136" spans="1:2">
      <c r="A136" s="1">
        <v>0.7</v>
      </c>
      <c r="B136" s="1">
        <v>98.5</v>
      </c>
    </row>
    <row r="137" spans="1:2">
      <c r="A137" s="1">
        <v>0.7</v>
      </c>
      <c r="B137" s="1">
        <v>95.3</v>
      </c>
    </row>
    <row r="138" spans="1:2">
      <c r="A138" s="1">
        <v>0.6</v>
      </c>
      <c r="B138" s="1">
        <v>97.5</v>
      </c>
    </row>
    <row r="139" spans="1:2">
      <c r="A139" s="1">
        <v>0.6</v>
      </c>
      <c r="B139" s="1">
        <v>100.8</v>
      </c>
    </row>
    <row r="140" spans="1:2">
      <c r="A140" s="1">
        <v>0.6</v>
      </c>
      <c r="B140" s="1">
        <v>96.5</v>
      </c>
    </row>
    <row r="141" spans="1:2">
      <c r="A141" s="1">
        <v>0.5</v>
      </c>
      <c r="B141" s="1">
        <v>100.1</v>
      </c>
    </row>
    <row r="142" spans="1:2">
      <c r="A142" s="1">
        <v>0.5</v>
      </c>
      <c r="B142" s="1">
        <v>95.40000000000001</v>
      </c>
    </row>
    <row r="143" spans="1:2">
      <c r="A143" s="1">
        <v>0.5</v>
      </c>
      <c r="B143" s="1">
        <v>95.09999999999999</v>
      </c>
    </row>
    <row r="144" spans="1:2">
      <c r="A144" s="1">
        <v>0.4</v>
      </c>
      <c r="B144" s="1">
        <v>109</v>
      </c>
    </row>
    <row r="145" spans="1:2">
      <c r="A145" s="1">
        <v>0.3</v>
      </c>
      <c r="B145" s="1">
        <v>100.2</v>
      </c>
    </row>
    <row r="146" spans="1:2">
      <c r="A146" s="1">
        <v>0.3</v>
      </c>
      <c r="B146" s="1">
        <v>105.6</v>
      </c>
    </row>
    <row r="147" spans="1:2">
      <c r="A147" s="1">
        <v>0.2</v>
      </c>
      <c r="B147" s="1">
        <v>101.6</v>
      </c>
    </row>
    <row r="148" spans="1:2">
      <c r="A148" s="1">
        <v>0.2</v>
      </c>
      <c r="B148" s="1">
        <v>99.59999999999999</v>
      </c>
    </row>
    <row r="149" spans="1:2">
      <c r="A149" s="1">
        <v>0.2</v>
      </c>
      <c r="B149" s="1">
        <v>96.40000000000001</v>
      </c>
    </row>
    <row r="150" spans="1:2">
      <c r="A150" s="1">
        <v>0.2</v>
      </c>
      <c r="B150" s="1">
        <v>95.2</v>
      </c>
    </row>
    <row r="151" spans="1:2">
      <c r="A151" s="1">
        <v>0.1</v>
      </c>
      <c r="B151" s="1">
        <v>111.2</v>
      </c>
    </row>
    <row r="152" spans="1:2">
      <c r="A152" s="1">
        <v>0.1</v>
      </c>
      <c r="B152" s="1">
        <v>96.5</v>
      </c>
    </row>
    <row r="153" spans="1:2">
      <c r="A153" s="1">
        <v>0</v>
      </c>
      <c r="B153" s="1">
        <v>96.3</v>
      </c>
    </row>
    <row r="154" spans="1:2">
      <c r="A154" s="1">
        <v>0</v>
      </c>
      <c r="B154" s="1">
        <v>96</v>
      </c>
    </row>
    <row r="155" spans="1:2">
      <c r="A155" s="1">
        <v>-0.1</v>
      </c>
      <c r="B155" s="1">
        <v>97.5</v>
      </c>
    </row>
    <row r="156" spans="1:2">
      <c r="A156" s="1">
        <v>-0.1</v>
      </c>
      <c r="B156" s="1">
        <v>123</v>
      </c>
    </row>
    <row r="157" spans="1:2">
      <c r="A157" s="1">
        <v>-0.1</v>
      </c>
      <c r="B157" s="1">
        <v>104.9</v>
      </c>
    </row>
    <row r="158" spans="1:2">
      <c r="A158" s="1">
        <v>-0.2</v>
      </c>
      <c r="B158" s="1">
        <v>120.7</v>
      </c>
    </row>
    <row r="159" spans="1:2">
      <c r="A159" s="1">
        <v>-0.3</v>
      </c>
      <c r="B159" s="1">
        <v>105.2</v>
      </c>
    </row>
    <row r="160" spans="1:2">
      <c r="A160" s="1">
        <v>-0.3</v>
      </c>
      <c r="B160" s="1">
        <v>99.59999999999999</v>
      </c>
    </row>
    <row r="161" spans="1:2">
      <c r="A161" s="1">
        <v>-0.3</v>
      </c>
      <c r="B161" s="1">
        <v>135.5</v>
      </c>
    </row>
    <row r="162" spans="1:2">
      <c r="A162" s="1">
        <v>-0.3</v>
      </c>
      <c r="B162" s="1">
        <v>96.90000000000001</v>
      </c>
    </row>
    <row r="163" spans="1:2">
      <c r="A163" s="1">
        <v>-0.3</v>
      </c>
      <c r="B163" s="1">
        <v>99.2</v>
      </c>
    </row>
    <row r="164" spans="1:2">
      <c r="A164" s="1">
        <v>-0.3</v>
      </c>
      <c r="B164" s="1">
        <v>98.2</v>
      </c>
    </row>
    <row r="165" spans="1:2">
      <c r="A165" s="1">
        <v>-0.3</v>
      </c>
      <c r="B165" s="1">
        <v>102.9</v>
      </c>
    </row>
    <row r="166" spans="1:2">
      <c r="A166" s="1">
        <v>-0.3</v>
      </c>
      <c r="B166" s="1">
        <v>94.8</v>
      </c>
    </row>
    <row r="167" spans="1:2">
      <c r="A167" s="1">
        <v>-0.3</v>
      </c>
      <c r="B167" s="1">
        <v>98.5</v>
      </c>
    </row>
    <row r="168" spans="1:2">
      <c r="A168" s="1">
        <v>-0.4</v>
      </c>
      <c r="B168" s="1">
        <v>100.1</v>
      </c>
    </row>
    <row r="169" spans="1:2">
      <c r="A169" s="1">
        <v>-0.4</v>
      </c>
      <c r="B169" s="1">
        <v>112.7</v>
      </c>
    </row>
    <row r="170" spans="1:2">
      <c r="A170" s="1">
        <v>-0.4</v>
      </c>
      <c r="B170" s="1">
        <v>100.1</v>
      </c>
    </row>
    <row r="171" spans="1:2">
      <c r="A171" s="1">
        <v>-0.4</v>
      </c>
      <c r="B171" s="1">
        <v>95</v>
      </c>
    </row>
    <row r="172" spans="1:2">
      <c r="A172" s="1">
        <v>-0.4</v>
      </c>
      <c r="B172" s="1">
        <v>97.7</v>
      </c>
    </row>
    <row r="173" spans="1:2">
      <c r="A173" s="1">
        <v>-0.4</v>
      </c>
      <c r="B173" s="1">
        <v>100.4</v>
      </c>
    </row>
    <row r="174" spans="1:2">
      <c r="A174" s="1">
        <v>-0.4</v>
      </c>
      <c r="B174" s="1">
        <v>95.5</v>
      </c>
    </row>
    <row r="175" spans="1:2">
      <c r="A175" s="1">
        <v>-0.5</v>
      </c>
      <c r="B175" s="1">
        <v>99.3</v>
      </c>
    </row>
    <row r="176" spans="1:2">
      <c r="A176" s="1">
        <v>-0.5</v>
      </c>
      <c r="B176" s="1">
        <v>96.09999999999999</v>
      </c>
    </row>
    <row r="177" spans="1:2">
      <c r="A177" s="1">
        <v>-0.5</v>
      </c>
      <c r="B177" s="1">
        <v>97.3</v>
      </c>
    </row>
    <row r="178" spans="1:2">
      <c r="A178" s="1">
        <v>-0.5</v>
      </c>
      <c r="B178" s="1">
        <v>96.40000000000001</v>
      </c>
    </row>
    <row r="179" spans="1:2">
      <c r="A179" s="1">
        <v>-0.6</v>
      </c>
      <c r="B179" s="1">
        <v>99.2</v>
      </c>
    </row>
    <row r="180" spans="1:2">
      <c r="A180" s="1">
        <v>-0.6</v>
      </c>
      <c r="B180" s="1">
        <v>113.1</v>
      </c>
    </row>
    <row r="181" spans="1:2">
      <c r="A181" s="1">
        <v>-0.6</v>
      </c>
      <c r="B181" s="1">
        <v>95.59999999999999</v>
      </c>
    </row>
    <row r="182" spans="1:2">
      <c r="A182" s="1">
        <v>-0.6</v>
      </c>
      <c r="B182" s="1">
        <v>98.5</v>
      </c>
    </row>
    <row r="183" spans="1:2">
      <c r="A183" s="1">
        <v>-0.6</v>
      </c>
      <c r="B183" s="1">
        <v>95.3</v>
      </c>
    </row>
    <row r="184" spans="1:2">
      <c r="A184" s="1">
        <v>-0.7</v>
      </c>
      <c r="B184" s="1">
        <v>95.59999999999999</v>
      </c>
    </row>
    <row r="185" spans="1:2">
      <c r="A185" s="1">
        <v>-0.7</v>
      </c>
      <c r="B185" s="1">
        <v>102.6</v>
      </c>
    </row>
    <row r="186" spans="1:2">
      <c r="A186" s="1">
        <v>-0.7</v>
      </c>
      <c r="B186" s="1">
        <v>122.4</v>
      </c>
    </row>
    <row r="187" spans="1:2">
      <c r="A187" s="1">
        <v>-0.7</v>
      </c>
      <c r="B187" s="1">
        <v>97.40000000000001</v>
      </c>
    </row>
    <row r="188" spans="1:2">
      <c r="A188" s="1">
        <v>-0.7</v>
      </c>
      <c r="B188" s="1">
        <v>95.2</v>
      </c>
    </row>
    <row r="189" spans="1:2">
      <c r="A189" s="1">
        <v>-0.7</v>
      </c>
      <c r="B189" s="1">
        <v>132.9</v>
      </c>
    </row>
    <row r="190" spans="1:2">
      <c r="A190" s="1">
        <v>-0.7</v>
      </c>
      <c r="B190" s="1">
        <v>95.7</v>
      </c>
    </row>
    <row r="191" spans="1:2">
      <c r="A191" s="1">
        <v>-0.8</v>
      </c>
      <c r="B191" s="1">
        <v>98.59999999999999</v>
      </c>
    </row>
    <row r="192" spans="1:2">
      <c r="A192" s="1">
        <v>-0.8</v>
      </c>
      <c r="B192" s="1">
        <v>109.8</v>
      </c>
    </row>
    <row r="193" spans="1:2">
      <c r="A193" s="1">
        <v>-0.8</v>
      </c>
      <c r="B193" s="1">
        <v>97.90000000000001</v>
      </c>
    </row>
    <row r="194" spans="1:2">
      <c r="A194" s="1">
        <v>-0.8</v>
      </c>
      <c r="B194" s="1">
        <v>101.8</v>
      </c>
    </row>
    <row r="195" spans="1:2">
      <c r="A195" s="1">
        <v>-0.8</v>
      </c>
      <c r="B195" s="1">
        <v>96.09999999999999</v>
      </c>
    </row>
    <row r="196" spans="1:2">
      <c r="A196" s="1">
        <v>-0.8</v>
      </c>
      <c r="B196" s="1">
        <v>99.2</v>
      </c>
    </row>
    <row r="197" spans="1:2">
      <c r="A197" s="1">
        <v>-0.9</v>
      </c>
      <c r="B197" s="1">
        <v>97.40000000000001</v>
      </c>
    </row>
    <row r="198" spans="1:2">
      <c r="A198" s="1">
        <v>-0.9</v>
      </c>
      <c r="B198" s="1">
        <v>105.2</v>
      </c>
    </row>
    <row r="199" spans="1:2">
      <c r="A199" s="1">
        <v>-0.9</v>
      </c>
      <c r="B199" s="1">
        <v>95.3</v>
      </c>
    </row>
    <row r="200" spans="1:2">
      <c r="A200" s="1">
        <v>-1</v>
      </c>
      <c r="B200" s="1">
        <v>104.6</v>
      </c>
    </row>
    <row r="201" spans="1:2">
      <c r="A201" s="1">
        <v>-1</v>
      </c>
      <c r="B201" s="1">
        <v>95.09999999999999</v>
      </c>
    </row>
    <row r="202" spans="1:2">
      <c r="A202" s="1">
        <v>-1</v>
      </c>
      <c r="B202" s="1">
        <v>97.8</v>
      </c>
    </row>
    <row r="203" spans="1:2">
      <c r="A203" s="1">
        <v>-1</v>
      </c>
      <c r="B203" s="1">
        <v>104.4</v>
      </c>
    </row>
    <row r="204" spans="1:2">
      <c r="A204" s="1">
        <v>-1</v>
      </c>
      <c r="B204" s="1">
        <v>97.3</v>
      </c>
    </row>
    <row r="205" spans="1:2">
      <c r="A205" s="1">
        <v>-1</v>
      </c>
      <c r="B205" s="1">
        <v>99.8</v>
      </c>
    </row>
    <row r="206" spans="1:2">
      <c r="A206" s="1">
        <v>-1.1</v>
      </c>
      <c r="B206" s="1">
        <v>95.59999999999999</v>
      </c>
    </row>
    <row r="207" spans="1:2">
      <c r="A207" s="1">
        <v>-1.1</v>
      </c>
      <c r="B207" s="1">
        <v>102.6</v>
      </c>
    </row>
    <row r="208" spans="1:2">
      <c r="A208" s="1">
        <v>-1.1</v>
      </c>
      <c r="B208" s="1">
        <v>101.6</v>
      </c>
    </row>
    <row r="209" spans="1:2">
      <c r="A209" s="1">
        <v>-1.2</v>
      </c>
      <c r="B209" s="1">
        <v>98.09999999999999</v>
      </c>
    </row>
    <row r="210" spans="1:2">
      <c r="A210" s="1">
        <v>-1.2</v>
      </c>
      <c r="B210" s="1">
        <v>96</v>
      </c>
    </row>
    <row r="211" spans="1:2">
      <c r="A211" s="1">
        <v>-1.3</v>
      </c>
      <c r="B211" s="1">
        <v>96.5</v>
      </c>
    </row>
    <row r="212" spans="1:2">
      <c r="A212" s="1">
        <v>-1.4</v>
      </c>
      <c r="B212" s="1">
        <v>99.5</v>
      </c>
    </row>
    <row r="213" spans="1:2">
      <c r="A213" s="1">
        <v>-1.4</v>
      </c>
      <c r="B213" s="1">
        <v>98.90000000000001</v>
      </c>
    </row>
    <row r="214" spans="1:2">
      <c r="A214" s="1">
        <v>-1.4</v>
      </c>
      <c r="B214" s="1">
        <v>99.2</v>
      </c>
    </row>
    <row r="215" spans="1:2">
      <c r="A215" s="1">
        <v>-1.5</v>
      </c>
      <c r="B215" s="1">
        <v>104.5</v>
      </c>
    </row>
    <row r="216" spans="1:2">
      <c r="A216" s="1">
        <v>-1.5</v>
      </c>
      <c r="B216" s="1">
        <v>101.6</v>
      </c>
    </row>
    <row r="217" spans="1:2">
      <c r="A217" s="1">
        <v>-1.5</v>
      </c>
      <c r="B217" s="1">
        <v>102</v>
      </c>
    </row>
    <row r="218" spans="1:2">
      <c r="A218" s="1">
        <v>-1.6</v>
      </c>
      <c r="B218" s="1">
        <v>95.3</v>
      </c>
    </row>
    <row r="219" spans="1:2">
      <c r="A219" s="1">
        <v>-1.6</v>
      </c>
      <c r="B219" s="1">
        <v>94.90000000000001</v>
      </c>
    </row>
    <row r="220" spans="1:2">
      <c r="A220" s="1">
        <v>-1.6</v>
      </c>
      <c r="B220" s="1">
        <v>95.3</v>
      </c>
    </row>
    <row r="221" spans="1:2">
      <c r="A221" s="1">
        <v>-1.7</v>
      </c>
      <c r="B221" s="1">
        <v>99.40000000000001</v>
      </c>
    </row>
    <row r="222" spans="1:2">
      <c r="A222" s="1">
        <v>-1.7</v>
      </c>
      <c r="B222" s="1">
        <v>95.59999999999999</v>
      </c>
    </row>
    <row r="223" spans="1:2">
      <c r="A223" s="1">
        <v>-1.7</v>
      </c>
      <c r="B223" s="1">
        <v>106.3</v>
      </c>
    </row>
    <row r="224" spans="1:2">
      <c r="A224" s="1">
        <v>-1.7</v>
      </c>
      <c r="B224" s="1">
        <v>96.90000000000001</v>
      </c>
    </row>
    <row r="225" spans="1:2">
      <c r="A225" s="1">
        <v>-1.7</v>
      </c>
      <c r="B225" s="1">
        <v>102.9</v>
      </c>
    </row>
    <row r="226" spans="1:2">
      <c r="A226" s="1">
        <v>-1.7</v>
      </c>
      <c r="B226" s="1">
        <v>96</v>
      </c>
    </row>
    <row r="227" spans="1:2">
      <c r="A227" s="1">
        <v>-1.7</v>
      </c>
      <c r="B227" s="1">
        <v>99.7</v>
      </c>
    </row>
    <row r="228" spans="1:2">
      <c r="A228" s="1">
        <v>-1.7</v>
      </c>
      <c r="B228" s="1">
        <v>102.8</v>
      </c>
    </row>
    <row r="229" spans="1:2">
      <c r="A229" s="1">
        <v>-1.7</v>
      </c>
      <c r="B229" s="1">
        <v>98.7</v>
      </c>
    </row>
    <row r="230" spans="1:2">
      <c r="A230" s="1">
        <v>-1.7</v>
      </c>
      <c r="B230" s="1">
        <v>96.3</v>
      </c>
    </row>
    <row r="231" spans="1:2">
      <c r="A231" s="1">
        <v>-1.8</v>
      </c>
      <c r="B231" s="1">
        <v>95.3</v>
      </c>
    </row>
    <row r="232" spans="1:2">
      <c r="A232" s="1">
        <v>-1.8</v>
      </c>
      <c r="B232" s="1">
        <v>98.7</v>
      </c>
    </row>
    <row r="233" spans="1:2">
      <c r="A233" s="1">
        <v>-1.8</v>
      </c>
      <c r="B233" s="1">
        <v>101.6</v>
      </c>
    </row>
    <row r="234" spans="1:2">
      <c r="A234" s="1">
        <v>-1.8</v>
      </c>
      <c r="B234" s="1">
        <v>98.7</v>
      </c>
    </row>
    <row r="235" spans="1:2">
      <c r="A235" s="1">
        <v>-1.8</v>
      </c>
      <c r="B235" s="1">
        <v>125.3</v>
      </c>
    </row>
    <row r="236" spans="1:2">
      <c r="A236" s="1">
        <v>-1.8</v>
      </c>
      <c r="B236" s="1">
        <v>97.40000000000001</v>
      </c>
    </row>
    <row r="237" spans="1:2">
      <c r="A237" s="1">
        <v>-1.9</v>
      </c>
      <c r="B237" s="1">
        <v>95.7</v>
      </c>
    </row>
    <row r="238" spans="1:2">
      <c r="A238" s="1">
        <v>-1.9</v>
      </c>
      <c r="B238" s="1">
        <v>98.2</v>
      </c>
    </row>
    <row r="239" spans="1:2">
      <c r="A239" s="1">
        <v>-1.9</v>
      </c>
      <c r="B239" s="1">
        <v>107.4</v>
      </c>
    </row>
    <row r="240" spans="1:2">
      <c r="A240" s="1">
        <v>-1.9</v>
      </c>
      <c r="B240" s="1">
        <v>101.7</v>
      </c>
    </row>
    <row r="241" spans="1:2">
      <c r="A241" s="1">
        <v>-1.9</v>
      </c>
      <c r="B241" s="1">
        <v>96.2</v>
      </c>
    </row>
    <row r="242" spans="1:2">
      <c r="A242" s="1">
        <v>-1.9</v>
      </c>
      <c r="B242" s="1">
        <v>98.90000000000001</v>
      </c>
    </row>
    <row r="243" spans="1:2">
      <c r="A243" s="1">
        <v>-2</v>
      </c>
      <c r="B243" s="1">
        <v>96.5</v>
      </c>
    </row>
    <row r="244" spans="1:2">
      <c r="A244" s="1">
        <v>-2</v>
      </c>
      <c r="B244" s="1">
        <v>101.1</v>
      </c>
    </row>
    <row r="245" spans="1:2">
      <c r="A245" s="1">
        <v>-2.2</v>
      </c>
      <c r="B245" s="1">
        <v>100.8</v>
      </c>
    </row>
    <row r="246" spans="1:2">
      <c r="A246" s="1">
        <v>-2.2</v>
      </c>
      <c r="B246" s="1">
        <v>96.40000000000001</v>
      </c>
    </row>
    <row r="247" spans="1:2">
      <c r="A247" s="1">
        <v>-2.2</v>
      </c>
      <c r="B247" s="1">
        <v>96</v>
      </c>
    </row>
    <row r="248" spans="1:2">
      <c r="A248" s="1">
        <v>-2.2</v>
      </c>
      <c r="B248" s="1">
        <v>97.09999999999999</v>
      </c>
    </row>
    <row r="249" spans="1:2">
      <c r="A249" s="1">
        <v>-2.3</v>
      </c>
      <c r="B249" s="1">
        <v>105.9</v>
      </c>
    </row>
    <row r="250" spans="1:2">
      <c r="A250" s="1">
        <v>-2.4</v>
      </c>
      <c r="B250" s="1">
        <v>100</v>
      </c>
    </row>
    <row r="251" spans="1:2">
      <c r="A251" s="1">
        <v>-2.4</v>
      </c>
      <c r="B251" s="1">
        <v>98.5</v>
      </c>
    </row>
    <row r="252" spans="1:2">
      <c r="A252" s="1">
        <v>-2.4</v>
      </c>
      <c r="B252" s="1">
        <v>97.90000000000001</v>
      </c>
    </row>
    <row r="253" spans="1:2">
      <c r="A253" s="1">
        <v>-2.4</v>
      </c>
      <c r="B253" s="1">
        <v>99.2</v>
      </c>
    </row>
    <row r="254" spans="1:2">
      <c r="A254" s="1">
        <v>-2.4</v>
      </c>
      <c r="B254" s="1">
        <v>96.3</v>
      </c>
    </row>
    <row r="255" spans="1:2">
      <c r="A255" s="1">
        <v>-2.4</v>
      </c>
      <c r="B255" s="1">
        <v>98.5</v>
      </c>
    </row>
    <row r="256" spans="1:2">
      <c r="A256" s="1">
        <v>-2.4</v>
      </c>
      <c r="B256" s="1">
        <v>110.6</v>
      </c>
    </row>
    <row r="257" spans="1:2">
      <c r="A257" s="1">
        <v>-2.4</v>
      </c>
      <c r="B257" s="1">
        <v>101.2</v>
      </c>
    </row>
    <row r="258" spans="1:2">
      <c r="A258" s="1">
        <v>-2.4</v>
      </c>
      <c r="B258" s="1">
        <v>99.2</v>
      </c>
    </row>
    <row r="259" spans="1:2">
      <c r="A259" s="1">
        <v>-2.4</v>
      </c>
      <c r="B259" s="1">
        <v>95.2</v>
      </c>
    </row>
    <row r="260" spans="1:2">
      <c r="A260" s="1">
        <v>-2.5</v>
      </c>
      <c r="B260" s="1">
        <v>102.7</v>
      </c>
    </row>
    <row r="261" spans="1:2">
      <c r="A261" s="1">
        <v>-2.5</v>
      </c>
      <c r="B261" s="1">
        <v>99.7</v>
      </c>
    </row>
    <row r="262" spans="1:2">
      <c r="A262" s="1">
        <v>-2.5</v>
      </c>
      <c r="B262" s="1">
        <v>99.59999999999999</v>
      </c>
    </row>
    <row r="263" spans="1:2">
      <c r="A263" s="1">
        <v>-2.5</v>
      </c>
      <c r="B263" s="1">
        <v>102.3</v>
      </c>
    </row>
    <row r="264" spans="1:2">
      <c r="A264" s="1">
        <v>-2.5</v>
      </c>
      <c r="B264" s="1">
        <v>95.90000000000001</v>
      </c>
    </row>
    <row r="265" spans="1:2">
      <c r="A265" s="1">
        <v>-2.5</v>
      </c>
      <c r="B265" s="1">
        <v>100.1</v>
      </c>
    </row>
    <row r="266" spans="1:2">
      <c r="A266" s="1">
        <v>-2.5</v>
      </c>
      <c r="B266" s="1">
        <v>104.6</v>
      </c>
    </row>
    <row r="267" spans="1:2">
      <c r="A267" s="1">
        <v>-2.6</v>
      </c>
      <c r="B267" s="1">
        <v>122.9</v>
      </c>
    </row>
    <row r="268" spans="1:2">
      <c r="A268" s="1">
        <v>-2.6</v>
      </c>
      <c r="B268" s="1">
        <v>111.8</v>
      </c>
    </row>
    <row r="269" spans="1:2">
      <c r="A269" s="1">
        <v>-2.6</v>
      </c>
      <c r="B269" s="1">
        <v>108.5</v>
      </c>
    </row>
    <row r="270" spans="1:2">
      <c r="A270" s="1">
        <v>-2.6</v>
      </c>
      <c r="B270" s="1">
        <v>97</v>
      </c>
    </row>
    <row r="271" spans="1:2">
      <c r="A271" s="1">
        <v>-2.6</v>
      </c>
      <c r="B271" s="1">
        <v>101.2</v>
      </c>
    </row>
    <row r="272" spans="1:2">
      <c r="A272" s="1">
        <v>-2.7</v>
      </c>
      <c r="B272" s="1">
        <v>104</v>
      </c>
    </row>
    <row r="273" spans="1:2">
      <c r="A273" s="1">
        <v>-2.7</v>
      </c>
      <c r="B273" s="1">
        <v>98.5</v>
      </c>
    </row>
    <row r="274" spans="1:2">
      <c r="A274" s="1">
        <v>-2.7</v>
      </c>
      <c r="B274" s="1">
        <v>97.8</v>
      </c>
    </row>
    <row r="275" spans="1:2">
      <c r="A275" s="1">
        <v>-2.7</v>
      </c>
      <c r="B275" s="1">
        <v>95.7</v>
      </c>
    </row>
    <row r="276" spans="1:2">
      <c r="A276" s="1">
        <v>-2.7</v>
      </c>
      <c r="B276" s="1">
        <v>99.59999999999999</v>
      </c>
    </row>
    <row r="277" spans="1:2">
      <c r="A277" s="1">
        <v>-2.7</v>
      </c>
      <c r="B277" s="1">
        <v>98.40000000000001</v>
      </c>
    </row>
    <row r="278" spans="1:2">
      <c r="A278" s="1">
        <v>-2.8</v>
      </c>
      <c r="B278" s="1">
        <v>98</v>
      </c>
    </row>
    <row r="279" spans="1:2">
      <c r="A279" s="1">
        <v>-2.8</v>
      </c>
      <c r="B279" s="1">
        <v>97.90000000000001</v>
      </c>
    </row>
    <row r="280" spans="1:2">
      <c r="A280" s="1">
        <v>-2.9</v>
      </c>
      <c r="B280" s="1">
        <v>95</v>
      </c>
    </row>
    <row r="281" spans="1:2">
      <c r="A281" s="1">
        <v>-2.9</v>
      </c>
      <c r="B281" s="1">
        <v>100.4</v>
      </c>
    </row>
    <row r="282" spans="1:2">
      <c r="A282" s="1">
        <v>-2.9</v>
      </c>
      <c r="B282" s="1">
        <v>97.90000000000001</v>
      </c>
    </row>
    <row r="283" spans="1:2">
      <c r="A283" s="1">
        <v>-2.9</v>
      </c>
      <c r="B283" s="1">
        <v>96.3</v>
      </c>
    </row>
    <row r="284" spans="1:2">
      <c r="A284" s="1">
        <v>-3</v>
      </c>
      <c r="B284" s="1">
        <v>95.09999999999999</v>
      </c>
    </row>
    <row r="285" spans="1:2">
      <c r="A285" s="1">
        <v>-3</v>
      </c>
      <c r="B285" s="1">
        <v>98.5</v>
      </c>
    </row>
    <row r="286" spans="1:2">
      <c r="A286" s="1">
        <v>-3</v>
      </c>
      <c r="B286" s="1">
        <v>105.3</v>
      </c>
    </row>
    <row r="287" spans="1:2">
      <c r="A287" s="1">
        <v>-3.1</v>
      </c>
      <c r="B287" s="1">
        <v>102.6</v>
      </c>
    </row>
    <row r="288" spans="1:2">
      <c r="A288" s="1">
        <v>-3.1</v>
      </c>
      <c r="B288" s="1">
        <v>114.5</v>
      </c>
    </row>
    <row r="289" spans="1:2">
      <c r="A289" s="1">
        <v>-3.1</v>
      </c>
      <c r="B289" s="1">
        <v>98.2</v>
      </c>
    </row>
    <row r="290" spans="1:2">
      <c r="A290" s="1">
        <v>-3.1</v>
      </c>
      <c r="B290" s="1">
        <v>98.59999999999999</v>
      </c>
    </row>
    <row r="291" spans="1:2">
      <c r="A291" s="1">
        <v>-3.1</v>
      </c>
      <c r="B291" s="1">
        <v>95.3</v>
      </c>
    </row>
    <row r="292" spans="1:2">
      <c r="A292" s="1">
        <v>-3.3</v>
      </c>
      <c r="B292" s="1">
        <v>107.7</v>
      </c>
    </row>
    <row r="293" spans="1:2">
      <c r="A293" s="1">
        <v>-3.3</v>
      </c>
      <c r="B293" s="1">
        <v>99</v>
      </c>
    </row>
    <row r="294" spans="1:2">
      <c r="A294" s="1">
        <v>-3.3</v>
      </c>
      <c r="B294" s="1">
        <v>99.7</v>
      </c>
    </row>
    <row r="295" spans="1:2">
      <c r="A295" s="1">
        <v>-3.5</v>
      </c>
      <c r="B295" s="1">
        <v>104.9</v>
      </c>
    </row>
    <row r="296" spans="1:2">
      <c r="A296" s="1">
        <v>-3.5</v>
      </c>
      <c r="B296" s="1">
        <v>96.2</v>
      </c>
    </row>
    <row r="297" spans="1:2">
      <c r="A297" s="1">
        <v>-3.6</v>
      </c>
      <c r="B297" s="1">
        <v>95.40000000000001</v>
      </c>
    </row>
    <row r="298" spans="1:2">
      <c r="A298" s="1">
        <v>-3.6</v>
      </c>
      <c r="B298" s="1">
        <v>95.09999999999999</v>
      </c>
    </row>
    <row r="299" spans="1:2">
      <c r="A299" s="1">
        <v>-3.7</v>
      </c>
      <c r="B299" s="1">
        <v>98.2</v>
      </c>
    </row>
    <row r="300" spans="1:2">
      <c r="A300" s="1">
        <v>-3.7</v>
      </c>
      <c r="B300" s="1">
        <v>97.40000000000001</v>
      </c>
    </row>
    <row r="301" spans="1:2">
      <c r="A301" s="1">
        <v>-3.7</v>
      </c>
      <c r="B301" s="1">
        <v>102.3</v>
      </c>
    </row>
    <row r="302" spans="1:2">
      <c r="A302" s="1">
        <v>-3.7</v>
      </c>
      <c r="B302" s="1">
        <v>98.8</v>
      </c>
    </row>
    <row r="303" spans="1:2">
      <c r="A303" s="1">
        <v>-3.8</v>
      </c>
      <c r="B303" s="1">
        <v>97.90000000000001</v>
      </c>
    </row>
    <row r="304" spans="1:2">
      <c r="A304" s="1">
        <v>-3.8</v>
      </c>
      <c r="B304" s="1">
        <v>101.7</v>
      </c>
    </row>
    <row r="305" spans="1:2">
      <c r="A305" s="1">
        <v>-3.8</v>
      </c>
      <c r="B305" s="1">
        <v>96.5</v>
      </c>
    </row>
    <row r="306" spans="1:2">
      <c r="A306" s="1">
        <v>-3.8</v>
      </c>
      <c r="B306" s="1">
        <v>95</v>
      </c>
    </row>
    <row r="307" spans="1:2">
      <c r="A307" s="1">
        <v>-3.8</v>
      </c>
      <c r="B307" s="1">
        <v>97.3</v>
      </c>
    </row>
    <row r="308" spans="1:2">
      <c r="A308" s="1">
        <v>-3.9</v>
      </c>
      <c r="B308" s="1">
        <v>99.5</v>
      </c>
    </row>
    <row r="309" spans="1:2">
      <c r="A309" s="1">
        <v>-3.9</v>
      </c>
      <c r="B309" s="1">
        <v>107.1</v>
      </c>
    </row>
    <row r="310" spans="1:2">
      <c r="A310" s="1">
        <v>-3.9</v>
      </c>
      <c r="B310" s="1">
        <v>112.2</v>
      </c>
    </row>
    <row r="311" spans="1:2">
      <c r="A311" s="1">
        <v>-4</v>
      </c>
      <c r="B311" s="1">
        <v>98.3</v>
      </c>
    </row>
    <row r="312" spans="1:2">
      <c r="A312" s="1">
        <v>-4</v>
      </c>
      <c r="B312" s="1">
        <v>97.7</v>
      </c>
    </row>
    <row r="313" spans="1:2">
      <c r="A313" s="1">
        <v>-4</v>
      </c>
      <c r="B313" s="1">
        <v>95.5</v>
      </c>
    </row>
    <row r="314" spans="1:2">
      <c r="A314" s="1">
        <v>-4.1</v>
      </c>
      <c r="B314" s="1">
        <v>97.59999999999999</v>
      </c>
    </row>
    <row r="315" spans="1:2">
      <c r="A315" s="1">
        <v>-4.1</v>
      </c>
      <c r="B315" s="1">
        <v>96.3</v>
      </c>
    </row>
    <row r="316" spans="1:2">
      <c r="A316" s="1">
        <v>-4.2</v>
      </c>
      <c r="B316" s="1">
        <v>97.2</v>
      </c>
    </row>
    <row r="317" spans="1:2">
      <c r="A317" s="1">
        <v>-4.3</v>
      </c>
      <c r="B317" s="1">
        <v>106</v>
      </c>
    </row>
    <row r="318" spans="1:2">
      <c r="A318" s="1">
        <v>-4.3</v>
      </c>
      <c r="B318" s="1">
        <v>101.9</v>
      </c>
    </row>
    <row r="319" spans="1:2">
      <c r="A319" s="1">
        <v>-4.4</v>
      </c>
      <c r="B319" s="1">
        <v>96</v>
      </c>
    </row>
    <row r="320" spans="1:2">
      <c r="A320" s="1">
        <v>-4.6</v>
      </c>
      <c r="B320" s="1">
        <v>104.4</v>
      </c>
    </row>
    <row r="321" spans="1:2">
      <c r="A321" s="1">
        <v>-4.9</v>
      </c>
      <c r="B321" s="1">
        <v>103</v>
      </c>
    </row>
    <row r="322" spans="1:2">
      <c r="A322" s="1">
        <v>-4.9</v>
      </c>
      <c r="B322" s="1">
        <v>97.8</v>
      </c>
    </row>
    <row r="323" spans="1:2">
      <c r="A323" s="1">
        <v>-5</v>
      </c>
      <c r="B323" s="1">
        <v>102.8</v>
      </c>
    </row>
    <row r="324" spans="1:2">
      <c r="A324" s="1">
        <v>-5</v>
      </c>
      <c r="B324" s="1">
        <v>98.7</v>
      </c>
    </row>
    <row r="325" spans="1:2">
      <c r="A325" s="1">
        <v>-5.1</v>
      </c>
      <c r="B325" s="1">
        <v>102.3</v>
      </c>
    </row>
    <row r="326" spans="1:2">
      <c r="A326" s="1">
        <v>-5.1</v>
      </c>
      <c r="B326" s="1">
        <v>131.1</v>
      </c>
    </row>
    <row r="327" spans="1:2">
      <c r="A327" s="1">
        <v>-5.1</v>
      </c>
      <c r="B327" s="1">
        <v>95.59999999999999</v>
      </c>
    </row>
    <row r="328" spans="1:2">
      <c r="A328" s="1">
        <v>-5.2</v>
      </c>
      <c r="B328" s="1">
        <v>99.8</v>
      </c>
    </row>
    <row r="329" spans="1:2">
      <c r="A329" s="1">
        <v>-5.3</v>
      </c>
      <c r="B329" s="1">
        <v>98.09999999999999</v>
      </c>
    </row>
    <row r="330" spans="1:2">
      <c r="A330" s="1">
        <v>-5.3</v>
      </c>
      <c r="B330" s="1">
        <v>101.6</v>
      </c>
    </row>
    <row r="331" spans="1:2">
      <c r="A331" s="1">
        <v>-5.4</v>
      </c>
      <c r="B331" s="1">
        <v>99.3</v>
      </c>
    </row>
    <row r="332" spans="1:2">
      <c r="A332" s="1">
        <v>-5.5</v>
      </c>
      <c r="B332" s="1">
        <v>99.90000000000001</v>
      </c>
    </row>
    <row r="333" spans="1:2">
      <c r="A333" s="1">
        <v>-5.5</v>
      </c>
      <c r="B333" s="1">
        <v>97.5</v>
      </c>
    </row>
    <row r="334" spans="1:2">
      <c r="A334" s="1">
        <v>-5.6</v>
      </c>
      <c r="B334" s="1">
        <v>116.3</v>
      </c>
    </row>
    <row r="335" spans="1:2">
      <c r="A335" s="1">
        <v>-5.6</v>
      </c>
      <c r="B335" s="1">
        <v>112.9</v>
      </c>
    </row>
    <row r="336" spans="1:2">
      <c r="A336" s="1">
        <v>-5.7</v>
      </c>
      <c r="B336" s="1">
        <v>99</v>
      </c>
    </row>
    <row r="337" spans="1:2">
      <c r="A337" s="1">
        <v>-5.7</v>
      </c>
      <c r="B337" s="1">
        <v>95.8</v>
      </c>
    </row>
    <row r="338" spans="1:2">
      <c r="A338" s="1">
        <v>-5.8</v>
      </c>
      <c r="B338" s="1">
        <v>103.1</v>
      </c>
    </row>
    <row r="339" spans="1:2">
      <c r="A339" s="1">
        <v>-5.8</v>
      </c>
      <c r="B339" s="1">
        <v>98.2</v>
      </c>
    </row>
    <row r="340" spans="1:2">
      <c r="A340" s="1">
        <v>-5.9</v>
      </c>
      <c r="B340" s="1">
        <v>103.1</v>
      </c>
    </row>
    <row r="341" spans="1:2">
      <c r="A341" s="1">
        <v>-6.1</v>
      </c>
      <c r="B341" s="1">
        <v>96.7</v>
      </c>
    </row>
    <row r="342" spans="1:2">
      <c r="A342" s="1">
        <v>-6.3</v>
      </c>
      <c r="B342" s="1">
        <v>97.40000000000001</v>
      </c>
    </row>
    <row r="343" spans="1:2">
      <c r="A343" s="1">
        <v>-6.3</v>
      </c>
      <c r="B343" s="1">
        <v>119.5</v>
      </c>
    </row>
    <row r="344" spans="1:2">
      <c r="A344" s="1">
        <v>-6.5</v>
      </c>
      <c r="B344" s="1">
        <v>101</v>
      </c>
    </row>
    <row r="345" spans="1:2">
      <c r="A345" s="1">
        <v>-6.7</v>
      </c>
      <c r="B345" s="1">
        <v>121.1</v>
      </c>
    </row>
    <row r="346" spans="1:2">
      <c r="A346" s="1">
        <v>-6.7</v>
      </c>
      <c r="B346" s="1">
        <v>105.1</v>
      </c>
    </row>
    <row r="347" spans="1:2">
      <c r="A347" s="1">
        <v>-6.8</v>
      </c>
      <c r="B347" s="1">
        <v>95.8</v>
      </c>
    </row>
    <row r="348" spans="1:2">
      <c r="A348" s="1">
        <v>-7.2</v>
      </c>
      <c r="B348" s="1">
        <v>95.90000000000001</v>
      </c>
    </row>
    <row r="349" spans="1:2">
      <c r="A349" s="1">
        <v>-7.4</v>
      </c>
      <c r="B349" s="1">
        <v>95</v>
      </c>
    </row>
    <row r="350" spans="1:2">
      <c r="A350" s="1">
        <v>-7.5</v>
      </c>
      <c r="B350" s="1">
        <v>105.1</v>
      </c>
    </row>
    <row r="351" spans="1:2">
      <c r="A351" s="1">
        <v>-7.8</v>
      </c>
      <c r="B351" s="1">
        <v>99.90000000000001</v>
      </c>
    </row>
    <row r="352" spans="1:2">
      <c r="A352" s="1">
        <v>-7.8</v>
      </c>
      <c r="B352" s="1">
        <v>96.59999999999999</v>
      </c>
    </row>
    <row r="353" spans="1:2">
      <c r="A353" s="1">
        <v>-8.5</v>
      </c>
      <c r="B353" s="1">
        <v>99.2</v>
      </c>
    </row>
    <row r="354" spans="1:2">
      <c r="A354" s="1">
        <v>-8.5</v>
      </c>
      <c r="B354" s="1">
        <v>108.7</v>
      </c>
    </row>
    <row r="355" spans="1:2">
      <c r="A355" s="1">
        <v>-8.6</v>
      </c>
      <c r="B355" s="1">
        <v>131.8</v>
      </c>
    </row>
    <row r="356" spans="1:2">
      <c r="A356" s="1">
        <v>-10.5</v>
      </c>
      <c r="B356" s="1">
        <v>97.3</v>
      </c>
    </row>
    <row r="357" spans="1:2">
      <c r="A357" s="1">
        <v>-13.1</v>
      </c>
      <c r="B357" s="1">
        <v>100.7</v>
      </c>
    </row>
    <row r="358" spans="1:2">
      <c r="A358" s="1">
        <v>-15.1</v>
      </c>
      <c r="B358" s="1">
        <v>115.2</v>
      </c>
    </row>
    <row r="359" spans="1:2">
      <c r="A359" s="1">
        <v>-19.4</v>
      </c>
      <c r="B359" s="1">
        <v>110.6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B35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296</v>
      </c>
    </row>
    <row r="3" spans="1:2">
      <c r="A3" s="2" t="s">
        <v>295</v>
      </c>
      <c r="B3" s="2" t="s">
        <v>244</v>
      </c>
    </row>
    <row r="4" spans="1:2">
      <c r="A4" s="1">
        <v>1</v>
      </c>
      <c r="B4" s="1">
        <v>-19.4</v>
      </c>
    </row>
    <row r="5" spans="1:2">
      <c r="A5" s="1">
        <v>2.8</v>
      </c>
      <c r="B5" s="1">
        <v>-13.1</v>
      </c>
    </row>
    <row r="6" spans="1:2">
      <c r="A6" s="1">
        <v>0.4</v>
      </c>
      <c r="B6" s="1">
        <v>-5.1</v>
      </c>
    </row>
    <row r="7" spans="1:2">
      <c r="A7" s="1">
        <v>5.3</v>
      </c>
      <c r="B7" s="1">
        <v>-10.5</v>
      </c>
    </row>
    <row r="8" spans="1:2">
      <c r="A8" s="1">
        <v>1.1</v>
      </c>
      <c r="B8" s="1">
        <v>-8.6</v>
      </c>
    </row>
    <row r="9" spans="1:2">
      <c r="A9" s="1">
        <v>5.8</v>
      </c>
      <c r="B9" s="1">
        <v>-5.6</v>
      </c>
    </row>
    <row r="10" spans="1:2">
      <c r="A10" s="1">
        <v>2.4</v>
      </c>
      <c r="B10" s="1">
        <v>-7.8</v>
      </c>
    </row>
    <row r="11" spans="1:2">
      <c r="A11" s="1">
        <v>9.800000000000001</v>
      </c>
      <c r="B11" s="1">
        <v>-5.7</v>
      </c>
    </row>
    <row r="12" spans="1:2">
      <c r="A12" s="1">
        <v>6.2</v>
      </c>
      <c r="B12" s="1">
        <v>-2.2</v>
      </c>
    </row>
    <row r="13" spans="1:2">
      <c r="A13" s="1">
        <v>5.7</v>
      </c>
      <c r="B13" s="1">
        <v>-5.8</v>
      </c>
    </row>
    <row r="14" spans="1:2">
      <c r="A14" s="1">
        <v>10.4</v>
      </c>
      <c r="B14" s="1">
        <v>-5.5</v>
      </c>
    </row>
    <row r="15" spans="1:2">
      <c r="A15" s="1">
        <v>7.3</v>
      </c>
      <c r="B15" s="1">
        <v>-4.1</v>
      </c>
    </row>
    <row r="16" spans="1:2">
      <c r="A16" s="1">
        <v>6</v>
      </c>
      <c r="B16" s="1">
        <v>-6.3</v>
      </c>
    </row>
    <row r="17" spans="1:2">
      <c r="A17" s="1">
        <v>3.3</v>
      </c>
      <c r="B17" s="1">
        <v>-4.6</v>
      </c>
    </row>
    <row r="18" spans="1:2">
      <c r="A18" s="1">
        <v>4.6</v>
      </c>
      <c r="B18" s="1">
        <v>9.4</v>
      </c>
    </row>
    <row r="19" spans="1:2">
      <c r="A19" s="1">
        <v>2</v>
      </c>
      <c r="B19" s="1">
        <v>-5.6</v>
      </c>
    </row>
    <row r="20" spans="1:2">
      <c r="A20" s="1">
        <v>10.9</v>
      </c>
      <c r="B20" s="1">
        <v>-2.7</v>
      </c>
    </row>
    <row r="21" spans="1:2">
      <c r="A21" s="1">
        <v>3</v>
      </c>
      <c r="B21" s="1">
        <v>-8.5</v>
      </c>
    </row>
    <row r="22" spans="1:2">
      <c r="A22" s="1">
        <v>2.1</v>
      </c>
      <c r="B22" s="1">
        <v>-6.7</v>
      </c>
    </row>
    <row r="23" spans="1:2">
      <c r="A23" s="1">
        <v>13.7</v>
      </c>
      <c r="B23" s="1">
        <v>-1.6</v>
      </c>
    </row>
    <row r="24" spans="1:2">
      <c r="A24" s="1">
        <v>4.5</v>
      </c>
      <c r="B24" s="1">
        <v>-3.7</v>
      </c>
    </row>
    <row r="25" spans="1:2">
      <c r="A25" s="1">
        <v>10.1</v>
      </c>
      <c r="B25" s="1">
        <v>-3.9</v>
      </c>
    </row>
    <row r="26" spans="1:2">
      <c r="A26" s="1">
        <v>2.4</v>
      </c>
      <c r="B26" s="1">
        <v>-4.9</v>
      </c>
    </row>
    <row r="27" spans="1:2">
      <c r="A27" s="1">
        <v>6.3</v>
      </c>
      <c r="B27" s="1">
        <v>-3.7</v>
      </c>
    </row>
    <row r="28" spans="1:2">
      <c r="A28" s="1">
        <v>78.7</v>
      </c>
      <c r="B28" s="1">
        <v>-3.7</v>
      </c>
    </row>
    <row r="29" spans="1:2">
      <c r="A29" s="1">
        <v>10</v>
      </c>
      <c r="B29" s="1">
        <v>-2.7</v>
      </c>
    </row>
    <row r="30" spans="1:2">
      <c r="A30" s="1">
        <v>1.8</v>
      </c>
      <c r="B30" s="1">
        <v>-1.5</v>
      </c>
    </row>
    <row r="31" spans="1:2">
      <c r="A31" s="1">
        <v>2.5</v>
      </c>
      <c r="B31" s="1">
        <v>-5.3</v>
      </c>
    </row>
    <row r="32" spans="1:2">
      <c r="A32" s="1">
        <v>2.6</v>
      </c>
      <c r="B32" s="1">
        <v>-6.3</v>
      </c>
    </row>
    <row r="33" spans="1:2">
      <c r="A33" s="1">
        <v>12.3</v>
      </c>
      <c r="B33" s="1">
        <v>-1.8</v>
      </c>
    </row>
    <row r="34" spans="1:2">
      <c r="A34" s="1">
        <v>11</v>
      </c>
      <c r="B34" s="1">
        <v>-7.4</v>
      </c>
    </row>
    <row r="35" spans="1:2">
      <c r="A35" s="1">
        <v>5.5</v>
      </c>
      <c r="B35" s="1">
        <v>-0.7</v>
      </c>
    </row>
    <row r="36" spans="1:2">
      <c r="A36" s="1">
        <v>6</v>
      </c>
      <c r="B36" s="1">
        <v>-4</v>
      </c>
    </row>
    <row r="37" spans="1:2">
      <c r="A37" s="1">
        <v>11.5</v>
      </c>
      <c r="B37" s="1">
        <v>-6.8</v>
      </c>
    </row>
    <row r="38" spans="1:2">
      <c r="A38" s="1">
        <v>9</v>
      </c>
      <c r="B38" s="1">
        <v>-0.4</v>
      </c>
    </row>
    <row r="39" spans="1:2">
      <c r="A39" s="1">
        <v>9.800000000000001</v>
      </c>
      <c r="B39" s="1">
        <v>-1.7</v>
      </c>
    </row>
    <row r="40" spans="1:2">
      <c r="A40" s="1">
        <v>1.9</v>
      </c>
      <c r="B40" s="1">
        <v>-5.8</v>
      </c>
    </row>
    <row r="41" spans="1:2">
      <c r="A41" s="1">
        <v>6</v>
      </c>
      <c r="B41" s="1">
        <v>-4.1</v>
      </c>
    </row>
    <row r="42" spans="1:2">
      <c r="A42" s="1">
        <v>4.9</v>
      </c>
      <c r="B42" s="1">
        <v>-2.5</v>
      </c>
    </row>
    <row r="43" spans="1:2">
      <c r="A43" s="1">
        <v>20.6</v>
      </c>
      <c r="B43" s="1">
        <v>-2.7</v>
      </c>
    </row>
    <row r="44" spans="1:2">
      <c r="A44" s="1">
        <v>21.7</v>
      </c>
      <c r="B44" s="1">
        <v>-2.6</v>
      </c>
    </row>
    <row r="45" spans="1:2">
      <c r="A45" s="1">
        <v>8.199999999999999</v>
      </c>
      <c r="B45" s="1">
        <v>-2.2</v>
      </c>
    </row>
    <row r="46" spans="1:2">
      <c r="A46" s="1">
        <v>8.199999999999999</v>
      </c>
      <c r="B46" s="1">
        <v>-2.4</v>
      </c>
    </row>
    <row r="47" spans="1:2">
      <c r="A47" s="1">
        <v>3.9</v>
      </c>
      <c r="B47" s="1">
        <v>-3.1</v>
      </c>
    </row>
    <row r="48" spans="1:2">
      <c r="A48" s="1">
        <v>2.7</v>
      </c>
      <c r="B48" s="1">
        <v>2.3</v>
      </c>
    </row>
    <row r="49" spans="1:2">
      <c r="A49" s="1">
        <v>2.1</v>
      </c>
      <c r="B49" s="1">
        <v>2.3</v>
      </c>
    </row>
    <row r="50" spans="1:2">
      <c r="A50" s="1">
        <v>6.2</v>
      </c>
      <c r="B50" s="1">
        <v>-2.4</v>
      </c>
    </row>
    <row r="51" spans="1:2">
      <c r="A51" s="1">
        <v>28.8</v>
      </c>
      <c r="B51" s="1">
        <v>-3.8</v>
      </c>
    </row>
    <row r="52" spans="1:2">
      <c r="A52" s="1">
        <v>19.3</v>
      </c>
      <c r="B52" s="1">
        <v>-3.9</v>
      </c>
    </row>
    <row r="53" spans="1:2">
      <c r="A53" s="1">
        <v>6.1</v>
      </c>
      <c r="B53" s="1">
        <v>-3.6</v>
      </c>
    </row>
    <row r="54" spans="1:2">
      <c r="A54" s="1">
        <v>5.6</v>
      </c>
      <c r="B54" s="1">
        <v>-0.8</v>
      </c>
    </row>
    <row r="55" spans="1:2">
      <c r="A55" s="1">
        <v>32.8</v>
      </c>
      <c r="B55" s="1">
        <v>-2.4</v>
      </c>
    </row>
    <row r="56" spans="1:2">
      <c r="A56" s="1">
        <v>3</v>
      </c>
      <c r="B56" s="1">
        <v>-5.4</v>
      </c>
    </row>
    <row r="57" spans="1:2">
      <c r="A57" s="1">
        <v>4</v>
      </c>
      <c r="B57" s="1">
        <v>-2.7</v>
      </c>
    </row>
    <row r="58" spans="1:2">
      <c r="A58" s="1">
        <v>8.9</v>
      </c>
      <c r="B58" s="1">
        <v>-2.4</v>
      </c>
    </row>
    <row r="59" spans="1:2">
      <c r="A59" s="1">
        <v>5</v>
      </c>
      <c r="B59" s="1">
        <v>-1</v>
      </c>
    </row>
    <row r="60" spans="1:2">
      <c r="A60" s="1">
        <v>2.5</v>
      </c>
      <c r="B60" s="1">
        <v>3.1</v>
      </c>
    </row>
    <row r="61" spans="1:2">
      <c r="A61" s="1">
        <v>2</v>
      </c>
      <c r="B61" s="1">
        <v>-3.1</v>
      </c>
    </row>
    <row r="62" spans="1:2">
      <c r="A62" s="1">
        <v>2.8</v>
      </c>
      <c r="B62" s="1">
        <v>-0.2</v>
      </c>
    </row>
    <row r="63" spans="1:2">
      <c r="A63" s="1">
        <v>3.5</v>
      </c>
      <c r="B63" s="1">
        <v>-2.6</v>
      </c>
    </row>
    <row r="64" spans="1:2">
      <c r="A64" s="1">
        <v>58.5</v>
      </c>
      <c r="B64" s="1">
        <v>-0.3</v>
      </c>
    </row>
    <row r="65" spans="1:2">
      <c r="A65" s="1">
        <v>16.2</v>
      </c>
      <c r="B65" s="1">
        <v>-0.8</v>
      </c>
    </row>
    <row r="66" spans="1:2">
      <c r="A66" s="1">
        <v>30.1</v>
      </c>
      <c r="B66" s="1">
        <v>-5.1</v>
      </c>
    </row>
    <row r="67" spans="1:2">
      <c r="A67" s="1">
        <v>46.4</v>
      </c>
      <c r="B67" s="1">
        <v>-3.6</v>
      </c>
    </row>
    <row r="68" spans="1:2">
      <c r="A68" s="1">
        <v>6.6</v>
      </c>
      <c r="B68" s="1">
        <v>-2.9</v>
      </c>
    </row>
    <row r="69" spans="1:2">
      <c r="A69" s="1">
        <v>39.8</v>
      </c>
      <c r="B69" s="1">
        <v>-1</v>
      </c>
    </row>
    <row r="70" spans="1:2">
      <c r="A70" s="1">
        <v>22.5</v>
      </c>
      <c r="B70" s="1">
        <v>-5.3</v>
      </c>
    </row>
    <row r="71" spans="1:2">
      <c r="A71" s="1">
        <v>7.1</v>
      </c>
      <c r="B71" s="1">
        <v>0.6</v>
      </c>
    </row>
    <row r="72" spans="1:2">
      <c r="A72" s="1">
        <v>4.8</v>
      </c>
      <c r="B72" s="1">
        <v>-3.3</v>
      </c>
    </row>
    <row r="73" spans="1:2">
      <c r="A73" s="1">
        <v>16.5</v>
      </c>
      <c r="B73" s="1">
        <v>-1.4</v>
      </c>
    </row>
    <row r="74" spans="1:2">
      <c r="A74" s="1">
        <v>6.5</v>
      </c>
      <c r="B74" s="1">
        <v>-4.2</v>
      </c>
    </row>
    <row r="75" spans="1:2">
      <c r="A75" s="1">
        <v>3.9</v>
      </c>
      <c r="B75" s="1">
        <v>1.1</v>
      </c>
    </row>
    <row r="76" spans="1:2">
      <c r="A76" s="1">
        <v>13.7</v>
      </c>
      <c r="B76" s="1">
        <v>-4.4</v>
      </c>
    </row>
    <row r="77" spans="1:2">
      <c r="A77" s="1">
        <v>9.4</v>
      </c>
      <c r="B77" s="1">
        <v>-2.9</v>
      </c>
    </row>
    <row r="78" spans="1:2">
      <c r="A78" s="1">
        <v>9.4</v>
      </c>
      <c r="B78" s="1">
        <v>-0.7</v>
      </c>
    </row>
    <row r="79" spans="1:2">
      <c r="A79" s="1">
        <v>2.5</v>
      </c>
      <c r="B79" s="1">
        <v>-1.8</v>
      </c>
    </row>
    <row r="80" spans="1:2">
      <c r="A80" s="1">
        <v>24.4</v>
      </c>
      <c r="B80" s="1">
        <v>-1.7</v>
      </c>
    </row>
    <row r="81" spans="1:2">
      <c r="A81" s="1">
        <v>2.7</v>
      </c>
      <c r="B81" s="1">
        <v>4.5</v>
      </c>
    </row>
    <row r="82" spans="1:2">
      <c r="A82" s="1">
        <v>4.8</v>
      </c>
      <c r="B82" s="1">
        <v>-1</v>
      </c>
    </row>
    <row r="83" spans="1:2">
      <c r="A83" s="1">
        <v>13.4</v>
      </c>
      <c r="B83" s="1">
        <v>-3.1</v>
      </c>
    </row>
    <row r="84" spans="1:2">
      <c r="A84" s="1">
        <v>7.3</v>
      </c>
      <c r="B84" s="1">
        <v>1.6</v>
      </c>
    </row>
    <row r="85" spans="1:2">
      <c r="A85" s="1">
        <v>10.5</v>
      </c>
      <c r="B85" s="1">
        <v>-6.5</v>
      </c>
    </row>
    <row r="86" spans="1:2">
      <c r="A86" s="1">
        <v>5.2</v>
      </c>
      <c r="B86" s="1">
        <v>-3</v>
      </c>
    </row>
    <row r="87" spans="1:2">
      <c r="A87" s="1">
        <v>8.699999999999999</v>
      </c>
      <c r="B87" s="1">
        <v>-1.8</v>
      </c>
    </row>
    <row r="88" spans="1:2">
      <c r="A88" s="1">
        <v>2.9</v>
      </c>
      <c r="B88" s="1">
        <v>-2.6</v>
      </c>
    </row>
    <row r="89" spans="1:2">
      <c r="A89" s="1">
        <v>21.8</v>
      </c>
      <c r="B89" s="1">
        <v>-3.8</v>
      </c>
    </row>
    <row r="90" spans="1:2">
      <c r="A90" s="1">
        <v>11.7</v>
      </c>
      <c r="B90" s="1">
        <v>-1.7</v>
      </c>
    </row>
    <row r="91" spans="1:2">
      <c r="A91" s="1">
        <v>24</v>
      </c>
      <c r="B91" s="1">
        <v>-2.4</v>
      </c>
    </row>
    <row r="92" spans="1:2">
      <c r="A92" s="1">
        <v>20.8</v>
      </c>
      <c r="B92" s="1">
        <v>-1.9</v>
      </c>
    </row>
    <row r="93" spans="1:2">
      <c r="A93" s="1">
        <v>3</v>
      </c>
      <c r="B93" s="1">
        <v>-3.3</v>
      </c>
    </row>
    <row r="94" spans="1:2">
      <c r="A94" s="1">
        <v>1.5</v>
      </c>
      <c r="B94" s="1">
        <v>-2.5</v>
      </c>
    </row>
    <row r="95" spans="1:2">
      <c r="A95" s="1">
        <v>11.6</v>
      </c>
      <c r="B95" s="1">
        <v>-1.8</v>
      </c>
    </row>
    <row r="96" spans="1:2">
      <c r="A96" s="1">
        <v>1.8</v>
      </c>
      <c r="B96" s="1">
        <v>1.9</v>
      </c>
    </row>
    <row r="97" spans="1:2">
      <c r="A97" s="1">
        <v>1.4</v>
      </c>
      <c r="B97" s="1">
        <v>-0.3</v>
      </c>
    </row>
    <row r="98" spans="1:2">
      <c r="A98" s="1">
        <v>1.1</v>
      </c>
      <c r="B98" s="1">
        <v>-1.9</v>
      </c>
    </row>
    <row r="99" spans="1:2">
      <c r="A99" s="1">
        <v>7.6</v>
      </c>
      <c r="B99" s="1">
        <v>-1.6</v>
      </c>
    </row>
    <row r="100" spans="1:2">
      <c r="A100" s="1">
        <v>24.7</v>
      </c>
      <c r="B100" s="1">
        <v>-1.7</v>
      </c>
    </row>
    <row r="101" spans="1:2">
      <c r="A101" s="1">
        <v>10.6</v>
      </c>
      <c r="B101" s="1">
        <v>-4.9</v>
      </c>
    </row>
    <row r="102" spans="1:2">
      <c r="A102" s="1">
        <v>5.9</v>
      </c>
      <c r="B102" s="1">
        <v>0.7</v>
      </c>
    </row>
    <row r="103" spans="1:2">
      <c r="A103" s="1">
        <v>21.6</v>
      </c>
      <c r="B103" s="1">
        <v>-1.5</v>
      </c>
    </row>
    <row r="104" spans="1:2">
      <c r="A104" s="1">
        <v>17.3</v>
      </c>
      <c r="B104" s="1">
        <v>1</v>
      </c>
    </row>
    <row r="105" spans="1:2">
      <c r="A105" s="1">
        <v>2.7</v>
      </c>
      <c r="B105" s="1">
        <v>-0.6</v>
      </c>
    </row>
    <row r="106" spans="1:2">
      <c r="A106" s="1">
        <v>2.6</v>
      </c>
      <c r="B106" s="1">
        <v>-1.4</v>
      </c>
    </row>
    <row r="107" spans="1:2">
      <c r="A107" s="1">
        <v>7.3</v>
      </c>
      <c r="B107" s="1">
        <v>-1.7</v>
      </c>
    </row>
    <row r="108" spans="1:2">
      <c r="A108" s="1">
        <v>7.4</v>
      </c>
      <c r="B108" s="1">
        <v>-1.9</v>
      </c>
    </row>
    <row r="109" spans="1:2">
      <c r="A109" s="1">
        <v>1.2</v>
      </c>
      <c r="B109" s="1">
        <v>-3.3</v>
      </c>
    </row>
    <row r="110" spans="1:2">
      <c r="A110" s="1">
        <v>25.1</v>
      </c>
      <c r="B110" s="1">
        <v>-5.1</v>
      </c>
    </row>
    <row r="111" spans="1:2">
      <c r="A111" s="1">
        <v>5.6</v>
      </c>
      <c r="B111" s="1">
        <v>-1.1</v>
      </c>
    </row>
    <row r="112" spans="1:2">
      <c r="A112" s="1">
        <v>0.5</v>
      </c>
      <c r="B112" s="1">
        <v>-0.7</v>
      </c>
    </row>
    <row r="113" spans="1:2">
      <c r="A113" s="1">
        <v>7</v>
      </c>
      <c r="B113" s="1">
        <v>-4.3</v>
      </c>
    </row>
    <row r="114" spans="1:2">
      <c r="A114" s="1">
        <v>85.2</v>
      </c>
      <c r="B114" s="1">
        <v>-1</v>
      </c>
    </row>
    <row r="115" spans="1:2">
      <c r="A115" s="1">
        <v>31.6</v>
      </c>
      <c r="B115" s="1">
        <v>-3</v>
      </c>
    </row>
    <row r="116" spans="1:2">
      <c r="A116" s="1">
        <v>2.3</v>
      </c>
      <c r="B116" s="1">
        <v>2.7</v>
      </c>
    </row>
    <row r="117" spans="1:2">
      <c r="A117" s="1">
        <v>14.8</v>
      </c>
      <c r="B117" s="1">
        <v>-0.5</v>
      </c>
    </row>
    <row r="118" spans="1:2">
      <c r="A118" s="1">
        <v>53.7</v>
      </c>
      <c r="B118" s="1">
        <v>-0.6</v>
      </c>
    </row>
    <row r="119" spans="1:2">
      <c r="A119" s="1">
        <v>15.2</v>
      </c>
      <c r="B119" s="1">
        <v>0.2</v>
      </c>
    </row>
    <row r="120" spans="1:2">
      <c r="A120" s="1">
        <v>4.5</v>
      </c>
      <c r="B120" s="1">
        <v>-2.4</v>
      </c>
    </row>
    <row r="121" spans="1:2">
      <c r="A121" s="1">
        <v>17.6</v>
      </c>
      <c r="B121" s="1">
        <v>-7.2</v>
      </c>
    </row>
    <row r="122" spans="1:2">
      <c r="A122" s="1">
        <v>31.9</v>
      </c>
      <c r="B122" s="1">
        <v>0.5</v>
      </c>
    </row>
    <row r="123" spans="1:2">
      <c r="A123" s="1">
        <v>13.3</v>
      </c>
      <c r="B123" s="1">
        <v>-0.5</v>
      </c>
    </row>
    <row r="124" spans="1:2">
      <c r="A124" s="1">
        <v>3.6</v>
      </c>
      <c r="B124" s="1">
        <v>-0.3</v>
      </c>
    </row>
    <row r="125" spans="1:2">
      <c r="A125" s="1">
        <v>30</v>
      </c>
      <c r="B125" s="1">
        <v>-1.1</v>
      </c>
    </row>
    <row r="126" spans="1:2">
      <c r="A126" s="1">
        <v>3</v>
      </c>
      <c r="B126" s="1">
        <v>-2.5</v>
      </c>
    </row>
    <row r="127" spans="1:2">
      <c r="A127" s="1">
        <v>1.3</v>
      </c>
      <c r="B127" s="1">
        <v>2.9</v>
      </c>
    </row>
    <row r="128" spans="1:2">
      <c r="A128" s="1">
        <v>38.3</v>
      </c>
      <c r="B128" s="1">
        <v>-0.6</v>
      </c>
    </row>
    <row r="129" spans="1:2">
      <c r="A129" s="1">
        <v>11.3</v>
      </c>
      <c r="B129" s="1">
        <v>2.7</v>
      </c>
    </row>
    <row r="130" spans="1:2">
      <c r="A130" s="1">
        <v>2.6</v>
      </c>
      <c r="B130" s="1">
        <v>-8.5</v>
      </c>
    </row>
    <row r="131" spans="1:2">
      <c r="A131" s="1">
        <v>2.1</v>
      </c>
      <c r="B131" s="1">
        <v>-1</v>
      </c>
    </row>
    <row r="132" spans="1:2">
      <c r="A132" s="1">
        <v>104.5</v>
      </c>
      <c r="B132" s="1">
        <v>1.1</v>
      </c>
    </row>
    <row r="133" spans="1:2">
      <c r="A133" s="1">
        <v>6.7</v>
      </c>
      <c r="B133" s="1">
        <v>-2.4</v>
      </c>
    </row>
    <row r="134" spans="1:2">
      <c r="A134" s="1">
        <v>59.2</v>
      </c>
      <c r="B134" s="1">
        <v>-3.8</v>
      </c>
    </row>
    <row r="135" spans="1:2">
      <c r="A135" s="1">
        <v>11.1</v>
      </c>
      <c r="B135" s="1">
        <v>-2.5</v>
      </c>
    </row>
    <row r="136" spans="1:2">
      <c r="A136" s="1">
        <v>3.9</v>
      </c>
      <c r="B136" s="1">
        <v>2.9</v>
      </c>
    </row>
    <row r="137" spans="1:2">
      <c r="A137" s="1">
        <v>0.9</v>
      </c>
      <c r="B137" s="1">
        <v>-0.7</v>
      </c>
    </row>
    <row r="138" spans="1:2">
      <c r="A138" s="1">
        <v>3.9</v>
      </c>
      <c r="B138" s="1">
        <v>2.5</v>
      </c>
    </row>
    <row r="139" spans="1:2">
      <c r="A139" s="1">
        <v>28.5</v>
      </c>
      <c r="B139" s="1">
        <v>-1.4</v>
      </c>
    </row>
    <row r="140" spans="1:2">
      <c r="A140" s="1">
        <v>1.2</v>
      </c>
      <c r="B140" s="1">
        <v>4.6</v>
      </c>
    </row>
    <row r="141" spans="1:2">
      <c r="A141" s="1">
        <v>1.2</v>
      </c>
      <c r="B141" s="1">
        <v>-2.3</v>
      </c>
    </row>
    <row r="142" spans="1:2">
      <c r="A142" s="1">
        <v>9.699999999999999</v>
      </c>
      <c r="B142" s="1">
        <v>-4</v>
      </c>
    </row>
    <row r="143" spans="1:2">
      <c r="A143" s="1">
        <v>59.8</v>
      </c>
      <c r="B143" s="1">
        <v>-0.9</v>
      </c>
    </row>
    <row r="144" spans="1:2">
      <c r="A144" s="1">
        <v>27.9</v>
      </c>
      <c r="B144" s="1">
        <v>-0.4</v>
      </c>
    </row>
    <row r="145" spans="1:2">
      <c r="A145" s="1">
        <v>6.8</v>
      </c>
      <c r="B145" s="1">
        <v>-0.3</v>
      </c>
    </row>
    <row r="146" spans="1:2">
      <c r="A146" s="1">
        <v>8.4</v>
      </c>
      <c r="B146" s="1">
        <v>0.2</v>
      </c>
    </row>
    <row r="147" spans="1:2">
      <c r="A147" s="1">
        <v>19.9</v>
      </c>
      <c r="B147" s="1">
        <v>-0.5</v>
      </c>
    </row>
    <row r="148" spans="1:2">
      <c r="A148" s="1">
        <v>1.1</v>
      </c>
      <c r="B148" s="1">
        <v>-0.4</v>
      </c>
    </row>
    <row r="149" spans="1:2">
      <c r="A149" s="1">
        <v>20.1</v>
      </c>
      <c r="B149" s="1">
        <v>-2.2</v>
      </c>
    </row>
    <row r="150" spans="1:2">
      <c r="A150" s="1">
        <v>1.2</v>
      </c>
      <c r="B150" s="1">
        <v>-6.7</v>
      </c>
    </row>
    <row r="151" spans="1:2">
      <c r="A151" s="1">
        <v>0.6</v>
      </c>
      <c r="B151" s="1">
        <v>-15.1</v>
      </c>
    </row>
    <row r="152" spans="1:2">
      <c r="A152" s="1">
        <v>1.5</v>
      </c>
      <c r="B152" s="1">
        <v>1.6</v>
      </c>
    </row>
    <row r="153" spans="1:2">
      <c r="A153" s="1">
        <v>13.5</v>
      </c>
      <c r="B153" s="1">
        <v>-1.9</v>
      </c>
    </row>
    <row r="154" spans="1:2">
      <c r="A154" s="1">
        <v>4.1</v>
      </c>
      <c r="B154" s="1">
        <v>1.5</v>
      </c>
    </row>
    <row r="155" spans="1:2">
      <c r="A155" s="1">
        <v>48.2</v>
      </c>
      <c r="B155" s="1">
        <v>0.2</v>
      </c>
    </row>
    <row r="156" spans="1:2">
      <c r="A156" s="1">
        <v>28.8</v>
      </c>
      <c r="B156" s="1">
        <v>-1.2</v>
      </c>
    </row>
    <row r="157" spans="1:2">
      <c r="A157" s="1">
        <v>3.2</v>
      </c>
      <c r="B157" s="1">
        <v>-0.3</v>
      </c>
    </row>
    <row r="158" spans="1:2">
      <c r="A158" s="1">
        <v>18.1</v>
      </c>
      <c r="B158" s="1">
        <v>-0.9</v>
      </c>
    </row>
    <row r="159" spans="1:2">
      <c r="A159" s="1">
        <v>1.3</v>
      </c>
      <c r="B159" s="1">
        <v>-2.5</v>
      </c>
    </row>
    <row r="160" spans="1:2">
      <c r="A160" s="1">
        <v>12.3</v>
      </c>
      <c r="B160" s="1">
        <v>-0.7</v>
      </c>
    </row>
    <row r="161" spans="1:2">
      <c r="A161" s="1">
        <v>8.5</v>
      </c>
      <c r="B161" s="1">
        <v>-5.7</v>
      </c>
    </row>
    <row r="162" spans="1:2">
      <c r="A162" s="1">
        <v>1.9</v>
      </c>
      <c r="B162" s="1">
        <v>2.3</v>
      </c>
    </row>
    <row r="163" spans="1:2">
      <c r="A163" s="1">
        <v>1.3</v>
      </c>
      <c r="B163" s="1">
        <v>5.4</v>
      </c>
    </row>
    <row r="164" spans="1:2">
      <c r="A164" s="1">
        <v>43.8</v>
      </c>
      <c r="B164" s="1">
        <v>-2.2</v>
      </c>
    </row>
    <row r="165" spans="1:2">
      <c r="A165" s="1">
        <v>3.2</v>
      </c>
      <c r="B165" s="1">
        <v>-0.8</v>
      </c>
    </row>
    <row r="166" spans="1:2">
      <c r="A166" s="1">
        <v>1.1</v>
      </c>
      <c r="B166" s="1">
        <v>1.2</v>
      </c>
    </row>
    <row r="167" spans="1:2">
      <c r="A167" s="1">
        <v>7.8</v>
      </c>
      <c r="B167" s="1">
        <v>1.7</v>
      </c>
    </row>
    <row r="168" spans="1:2">
      <c r="A168" s="1">
        <v>2.3</v>
      </c>
      <c r="B168" s="1">
        <v>1.5</v>
      </c>
    </row>
    <row r="169" spans="1:2">
      <c r="A169" s="1">
        <v>2.8</v>
      </c>
      <c r="B169" s="1">
        <v>0.6</v>
      </c>
    </row>
    <row r="170" spans="1:2">
      <c r="A170" s="1">
        <v>0.4</v>
      </c>
      <c r="B170" s="1">
        <v>7.6</v>
      </c>
    </row>
    <row r="171" spans="1:2">
      <c r="A171" s="1">
        <v>52.1</v>
      </c>
      <c r="B171" s="1">
        <v>-1.7</v>
      </c>
    </row>
    <row r="172" spans="1:2">
      <c r="A172" s="1">
        <v>15.1</v>
      </c>
      <c r="B172" s="1">
        <v>-1.7</v>
      </c>
    </row>
    <row r="173" spans="1:2">
      <c r="A173" s="1">
        <v>26</v>
      </c>
      <c r="B173" s="1">
        <v>5.3</v>
      </c>
    </row>
    <row r="174" spans="1:2">
      <c r="A174" s="1">
        <v>1.3</v>
      </c>
      <c r="B174" s="1">
        <v>-4.3</v>
      </c>
    </row>
    <row r="175" spans="1:2">
      <c r="A175" s="1">
        <v>23.7</v>
      </c>
      <c r="B175" s="1">
        <v>-0.8</v>
      </c>
    </row>
    <row r="176" spans="1:2">
      <c r="A176" s="1">
        <v>5.7</v>
      </c>
      <c r="B176" s="1">
        <v>-1.2</v>
      </c>
    </row>
    <row r="177" spans="1:2">
      <c r="A177" s="1">
        <v>25</v>
      </c>
      <c r="B177" s="1">
        <v>-1.1</v>
      </c>
    </row>
    <row r="178" spans="1:2">
      <c r="A178" s="1">
        <v>8.1</v>
      </c>
      <c r="B178" s="1">
        <v>-2.5</v>
      </c>
    </row>
    <row r="179" spans="1:2">
      <c r="A179" s="1">
        <v>27.9</v>
      </c>
      <c r="B179" s="1">
        <v>-2.9</v>
      </c>
    </row>
    <row r="180" spans="1:2">
      <c r="A180" s="1">
        <v>6.9</v>
      </c>
      <c r="B180" s="1">
        <v>-1.5</v>
      </c>
    </row>
    <row r="181" spans="1:2">
      <c r="A181" s="1">
        <v>14.3</v>
      </c>
      <c r="B181" s="1">
        <v>-2.7</v>
      </c>
    </row>
    <row r="182" spans="1:2">
      <c r="A182" s="1">
        <v>1.4</v>
      </c>
      <c r="B182" s="1">
        <v>6.6</v>
      </c>
    </row>
    <row r="183" spans="1:2">
      <c r="A183" s="1">
        <v>2.4</v>
      </c>
      <c r="B183" s="1">
        <v>-3</v>
      </c>
    </row>
    <row r="184" spans="1:2">
      <c r="A184" s="1">
        <v>2.1</v>
      </c>
      <c r="B184" s="1">
        <v>0.8</v>
      </c>
    </row>
    <row r="185" spans="1:2">
      <c r="A185" s="1">
        <v>1.4</v>
      </c>
      <c r="B185" s="1">
        <v>-2.4</v>
      </c>
    </row>
    <row r="186" spans="1:2">
      <c r="A186" s="1">
        <v>5</v>
      </c>
      <c r="B186" s="1">
        <v>0.3</v>
      </c>
    </row>
    <row r="187" spans="1:2">
      <c r="A187" s="1">
        <v>48.7</v>
      </c>
      <c r="B187" s="1">
        <v>2.1</v>
      </c>
    </row>
    <row r="188" spans="1:2">
      <c r="A188" s="1">
        <v>14.8</v>
      </c>
      <c r="B188" s="1">
        <v>-0.4</v>
      </c>
    </row>
    <row r="189" spans="1:2">
      <c r="A189" s="1">
        <v>2.9</v>
      </c>
      <c r="B189" s="1">
        <v>0.8</v>
      </c>
    </row>
    <row r="190" spans="1:2">
      <c r="A190" s="1">
        <v>4.3</v>
      </c>
      <c r="B190" s="1">
        <v>5.3</v>
      </c>
    </row>
    <row r="191" spans="1:2">
      <c r="A191" s="1">
        <v>14.9</v>
      </c>
      <c r="B191" s="1">
        <v>1.5</v>
      </c>
    </row>
    <row r="192" spans="1:2">
      <c r="A192" s="1">
        <v>14.7</v>
      </c>
      <c r="B192" s="1">
        <v>0.7</v>
      </c>
    </row>
    <row r="193" spans="1:2">
      <c r="A193" s="1">
        <v>3.4</v>
      </c>
      <c r="B193" s="1">
        <v>-3.9</v>
      </c>
    </row>
    <row r="194" spans="1:2">
      <c r="A194" s="1">
        <v>27.5</v>
      </c>
      <c r="B194" s="1">
        <v>-2.7</v>
      </c>
    </row>
    <row r="195" spans="1:2">
      <c r="A195" s="1">
        <v>4.1</v>
      </c>
      <c r="B195" s="1">
        <v>2</v>
      </c>
    </row>
    <row r="196" spans="1:2">
      <c r="A196" s="1">
        <v>4.2</v>
      </c>
      <c r="B196" s="1">
        <v>-0.8</v>
      </c>
    </row>
    <row r="197" spans="1:2">
      <c r="A197" s="1">
        <v>47</v>
      </c>
      <c r="B197" s="1">
        <v>-0.4</v>
      </c>
    </row>
    <row r="198" spans="1:2">
      <c r="A198" s="1">
        <v>0.5</v>
      </c>
      <c r="B198" s="1">
        <v>4.3</v>
      </c>
    </row>
    <row r="199" spans="1:2">
      <c r="A199" s="1">
        <v>3.7</v>
      </c>
      <c r="B199" s="1">
        <v>-2.8</v>
      </c>
    </row>
    <row r="200" spans="1:2">
      <c r="A200" s="1">
        <v>4.3</v>
      </c>
      <c r="B200" s="1">
        <v>0.3</v>
      </c>
    </row>
    <row r="201" spans="1:2">
      <c r="A201" s="1">
        <v>1.3</v>
      </c>
      <c r="B201" s="1">
        <v>4.9</v>
      </c>
    </row>
    <row r="202" spans="1:2">
      <c r="A202" s="1">
        <v>13.6</v>
      </c>
      <c r="B202" s="1">
        <v>3.7</v>
      </c>
    </row>
    <row r="203" spans="1:2">
      <c r="A203" s="1">
        <v>2.3</v>
      </c>
      <c r="B203" s="1">
        <v>-0.3</v>
      </c>
    </row>
    <row r="204" spans="1:2">
      <c r="A204" s="1">
        <v>2</v>
      </c>
      <c r="B204" s="1">
        <v>-5.9</v>
      </c>
    </row>
    <row r="205" spans="1:2">
      <c r="A205" s="1">
        <v>6.6</v>
      </c>
      <c r="B205" s="1">
        <v>-4</v>
      </c>
    </row>
    <row r="206" spans="1:2">
      <c r="A206" s="1">
        <v>28.7</v>
      </c>
      <c r="B206" s="1">
        <v>2.4</v>
      </c>
    </row>
    <row r="207" spans="1:2">
      <c r="A207" s="1">
        <v>12.4</v>
      </c>
      <c r="B207" s="1">
        <v>-0.6</v>
      </c>
    </row>
    <row r="208" spans="1:2">
      <c r="A208" s="1">
        <v>149</v>
      </c>
      <c r="B208" s="1">
        <v>-0.1</v>
      </c>
    </row>
    <row r="209" spans="1:2">
      <c r="A209" s="1">
        <v>2.5</v>
      </c>
      <c r="B209" s="1">
        <v>-1</v>
      </c>
    </row>
    <row r="210" spans="1:2">
      <c r="A210" s="1">
        <v>22</v>
      </c>
      <c r="B210" s="1">
        <v>0</v>
      </c>
    </row>
    <row r="211" spans="1:2">
      <c r="A211" s="1">
        <v>6.2</v>
      </c>
      <c r="B211" s="1">
        <v>-6.1</v>
      </c>
    </row>
    <row r="212" spans="1:2">
      <c r="A212" s="1">
        <v>20.5</v>
      </c>
      <c r="B212" s="1">
        <v>1.3</v>
      </c>
    </row>
    <row r="213" spans="1:2">
      <c r="A213" s="1">
        <v>2</v>
      </c>
      <c r="B213" s="1">
        <v>3.6</v>
      </c>
    </row>
    <row r="214" spans="1:2">
      <c r="A214" s="1">
        <v>6.1</v>
      </c>
      <c r="B214" s="1">
        <v>4.8</v>
      </c>
    </row>
    <row r="215" spans="1:2">
      <c r="A215" s="1">
        <v>83.7</v>
      </c>
      <c r="B215" s="1">
        <v>0.8</v>
      </c>
    </row>
    <row r="216" spans="1:2">
      <c r="A216" s="1">
        <v>1.6</v>
      </c>
      <c r="B216" s="1">
        <v>-1.7</v>
      </c>
    </row>
    <row r="217" spans="1:2">
      <c r="A217" s="1">
        <v>0.9</v>
      </c>
      <c r="B217" s="1">
        <v>-0.3</v>
      </c>
    </row>
    <row r="218" spans="1:2">
      <c r="A218" s="1">
        <v>4.5</v>
      </c>
      <c r="B218" s="1">
        <v>1</v>
      </c>
    </row>
    <row r="219" spans="1:2">
      <c r="A219" s="1">
        <v>3.9</v>
      </c>
      <c r="B219" s="1">
        <v>-2.4</v>
      </c>
    </row>
    <row r="220" spans="1:2">
      <c r="A220" s="1">
        <v>43.3</v>
      </c>
      <c r="B220" s="1">
        <v>-1.9</v>
      </c>
    </row>
    <row r="221" spans="1:2">
      <c r="A221" s="1">
        <v>4.6</v>
      </c>
      <c r="B221" s="1">
        <v>-5</v>
      </c>
    </row>
    <row r="222" spans="1:2">
      <c r="A222" s="1">
        <v>1.6</v>
      </c>
      <c r="B222" s="1">
        <v>-1.7</v>
      </c>
    </row>
    <row r="223" spans="1:2">
      <c r="A223" s="1">
        <v>3</v>
      </c>
      <c r="B223" s="1">
        <v>2.6</v>
      </c>
    </row>
    <row r="224" spans="1:2">
      <c r="A224" s="1">
        <v>1.4</v>
      </c>
      <c r="B224" s="1">
        <v>-3.5</v>
      </c>
    </row>
    <row r="225" spans="1:2">
      <c r="A225" s="1">
        <v>2.5</v>
      </c>
      <c r="B225" s="1">
        <v>-1.7</v>
      </c>
    </row>
    <row r="226" spans="1:2">
      <c r="A226" s="1">
        <v>25.9</v>
      </c>
      <c r="B226" s="1">
        <v>-3.1</v>
      </c>
    </row>
    <row r="227" spans="1:2">
      <c r="A227" s="1">
        <v>9.6</v>
      </c>
      <c r="B227" s="1">
        <v>-2</v>
      </c>
    </row>
    <row r="228" spans="1:2">
      <c r="A228" s="1">
        <v>94.2</v>
      </c>
      <c r="B228" s="1">
        <v>-3.7</v>
      </c>
    </row>
    <row r="229" spans="1:2">
      <c r="A229" s="1">
        <v>10.8</v>
      </c>
      <c r="B229" s="1">
        <v>3.1</v>
      </c>
    </row>
    <row r="230" spans="1:2">
      <c r="A230" s="1">
        <v>2.4</v>
      </c>
      <c r="B230" s="1">
        <v>1.1</v>
      </c>
    </row>
    <row r="231" spans="1:2">
      <c r="A231" s="1">
        <v>56.6</v>
      </c>
      <c r="B231" s="1">
        <v>-1.6</v>
      </c>
    </row>
    <row r="232" spans="1:2">
      <c r="A232" s="1">
        <v>0.5</v>
      </c>
      <c r="B232" s="1">
        <v>-2.6</v>
      </c>
    </row>
    <row r="233" spans="1:2">
      <c r="A233" s="1">
        <v>63.6</v>
      </c>
      <c r="B233" s="1">
        <v>-0.4</v>
      </c>
    </row>
    <row r="234" spans="1:2">
      <c r="A234" s="1">
        <v>4</v>
      </c>
      <c r="B234" s="1">
        <v>0.8</v>
      </c>
    </row>
    <row r="235" spans="1:2">
      <c r="A235" s="1">
        <v>3.3</v>
      </c>
      <c r="B235" s="1">
        <v>-0.5</v>
      </c>
    </row>
    <row r="236" spans="1:2">
      <c r="A236" s="1">
        <v>0.4</v>
      </c>
      <c r="B236" s="1">
        <v>-0.1</v>
      </c>
    </row>
    <row r="237" spans="1:2">
      <c r="A237" s="1">
        <v>5.8</v>
      </c>
      <c r="B237" s="1">
        <v>1.9</v>
      </c>
    </row>
    <row r="238" spans="1:2">
      <c r="A238" s="1">
        <v>98.8</v>
      </c>
      <c r="B238" s="1">
        <v>2.5</v>
      </c>
    </row>
    <row r="239" spans="1:2">
      <c r="A239" s="1">
        <v>0.9</v>
      </c>
      <c r="B239" s="1">
        <v>3.4</v>
      </c>
    </row>
    <row r="240" spans="1:2">
      <c r="A240" s="1">
        <v>3</v>
      </c>
      <c r="B240" s="1">
        <v>5.9</v>
      </c>
    </row>
    <row r="241" spans="1:2">
      <c r="A241" s="1">
        <v>11.5</v>
      </c>
      <c r="B241" s="1">
        <v>-0.7</v>
      </c>
    </row>
    <row r="242" spans="1:2">
      <c r="A242" s="1">
        <v>5.1</v>
      </c>
      <c r="B242" s="1">
        <v>-2</v>
      </c>
    </row>
    <row r="243" spans="1:2">
      <c r="A243" s="1">
        <v>1.8</v>
      </c>
      <c r="B243" s="1">
        <v>3.5</v>
      </c>
    </row>
    <row r="244" spans="1:2">
      <c r="A244" s="1">
        <v>2.7</v>
      </c>
      <c r="B244" s="1">
        <v>5</v>
      </c>
    </row>
    <row r="245" spans="1:2">
      <c r="A245" s="1">
        <v>2.1</v>
      </c>
      <c r="B245" s="1">
        <v>-2.9</v>
      </c>
    </row>
    <row r="246" spans="1:2">
      <c r="A246" s="1">
        <v>7.4</v>
      </c>
      <c r="B246" s="1">
        <v>-0.1</v>
      </c>
    </row>
    <row r="247" spans="1:2">
      <c r="A247" s="1">
        <v>26.9</v>
      </c>
      <c r="B247" s="1">
        <v>-0.3</v>
      </c>
    </row>
    <row r="248" spans="1:2">
      <c r="A248" s="1">
        <v>37.2</v>
      </c>
      <c r="B248" s="1">
        <v>3</v>
      </c>
    </row>
    <row r="249" spans="1:2">
      <c r="A249" s="1">
        <v>1.3</v>
      </c>
      <c r="B249" s="1">
        <v>2.6</v>
      </c>
    </row>
    <row r="250" spans="1:2">
      <c r="A250" s="1">
        <v>9.300000000000001</v>
      </c>
      <c r="B250" s="1">
        <v>3.2</v>
      </c>
    </row>
    <row r="251" spans="1:2">
      <c r="A251" s="1">
        <v>9.9</v>
      </c>
      <c r="B251" s="1">
        <v>1.5</v>
      </c>
    </row>
    <row r="252" spans="1:2">
      <c r="A252" s="1">
        <v>4.3</v>
      </c>
      <c r="B252" s="1">
        <v>2.9</v>
      </c>
    </row>
    <row r="253" spans="1:2">
      <c r="A253" s="1">
        <v>30.9</v>
      </c>
      <c r="B253" s="1">
        <v>2.1</v>
      </c>
    </row>
    <row r="254" spans="1:2">
      <c r="A254" s="1">
        <v>6.1</v>
      </c>
      <c r="B254" s="1">
        <v>1.4</v>
      </c>
    </row>
    <row r="255" spans="1:2">
      <c r="A255" s="1">
        <v>6.5</v>
      </c>
      <c r="B255" s="1">
        <v>0</v>
      </c>
    </row>
    <row r="256" spans="1:2">
      <c r="A256" s="1">
        <v>3.5</v>
      </c>
      <c r="B256" s="1">
        <v>-0.7</v>
      </c>
    </row>
    <row r="257" spans="1:2">
      <c r="A257" s="1">
        <v>2.7</v>
      </c>
      <c r="B257" s="1">
        <v>3.3</v>
      </c>
    </row>
    <row r="258" spans="1:2">
      <c r="A258" s="1">
        <v>8.5</v>
      </c>
      <c r="B258" s="1">
        <v>-7.8</v>
      </c>
    </row>
    <row r="259" spans="1:2">
      <c r="A259" s="1">
        <v>0.7</v>
      </c>
      <c r="B259" s="1">
        <v>-1.8</v>
      </c>
    </row>
    <row r="260" spans="1:2">
      <c r="A260" s="1">
        <v>19.5</v>
      </c>
      <c r="B260" s="1">
        <v>0.1</v>
      </c>
    </row>
    <row r="261" spans="1:2">
      <c r="A261" s="1">
        <v>18.1</v>
      </c>
      <c r="B261" s="1">
        <v>-3.5</v>
      </c>
    </row>
    <row r="262" spans="1:2">
      <c r="A262" s="1">
        <v>35.6</v>
      </c>
      <c r="B262" s="1">
        <v>-3.1</v>
      </c>
    </row>
    <row r="263" spans="1:2">
      <c r="A263" s="1">
        <v>117</v>
      </c>
      <c r="B263" s="1">
        <v>0.6</v>
      </c>
    </row>
    <row r="264" spans="1:2">
      <c r="A264" s="1">
        <v>7.9</v>
      </c>
      <c r="B264" s="1">
        <v>2</v>
      </c>
    </row>
    <row r="265" spans="1:2">
      <c r="A265" s="1">
        <v>2.9</v>
      </c>
      <c r="B265" s="1">
        <v>-2.5</v>
      </c>
    </row>
    <row r="266" spans="1:2">
      <c r="A266" s="1">
        <v>5.3</v>
      </c>
      <c r="B266" s="1">
        <v>0.5</v>
      </c>
    </row>
    <row r="267" spans="1:2">
      <c r="A267" s="1">
        <v>1.4</v>
      </c>
      <c r="B267" s="1">
        <v>0.4</v>
      </c>
    </row>
    <row r="268" spans="1:2">
      <c r="A268" s="1">
        <v>15.5</v>
      </c>
      <c r="B268" s="1">
        <v>-0.3</v>
      </c>
    </row>
    <row r="269" spans="1:2">
      <c r="A269" s="1">
        <v>32.9</v>
      </c>
      <c r="B269" s="1">
        <v>0.7</v>
      </c>
    </row>
    <row r="270" spans="1:2">
      <c r="A270" s="1">
        <v>15.2</v>
      </c>
      <c r="B270" s="1">
        <v>1.4</v>
      </c>
    </row>
    <row r="271" spans="1:2">
      <c r="A271" s="1">
        <v>26.1</v>
      </c>
      <c r="B271" s="1">
        <v>-2.8</v>
      </c>
    </row>
    <row r="272" spans="1:2">
      <c r="A272" s="1">
        <v>1.3</v>
      </c>
      <c r="B272" s="1">
        <v>-0.8</v>
      </c>
    </row>
    <row r="273" spans="1:2">
      <c r="A273" s="1">
        <v>16.1</v>
      </c>
      <c r="B273" s="1">
        <v>-2.6</v>
      </c>
    </row>
    <row r="274" spans="1:2">
      <c r="A274" s="1">
        <v>11</v>
      </c>
      <c r="B274" s="1">
        <v>1.1</v>
      </c>
    </row>
    <row r="275" spans="1:2">
      <c r="A275" s="1">
        <v>7.2</v>
      </c>
      <c r="B275" s="1">
        <v>-1.9</v>
      </c>
    </row>
    <row r="276" spans="1:2">
      <c r="A276" s="1">
        <v>21.6</v>
      </c>
      <c r="B276" s="1">
        <v>-0.6</v>
      </c>
    </row>
    <row r="277" spans="1:2">
      <c r="A277" s="1">
        <v>2.8</v>
      </c>
      <c r="B277" s="1">
        <v>1.1</v>
      </c>
    </row>
    <row r="278" spans="1:2">
      <c r="A278" s="1">
        <v>3.1</v>
      </c>
      <c r="B278" s="1">
        <v>-1.8</v>
      </c>
    </row>
    <row r="279" spans="1:2">
      <c r="A279" s="1">
        <v>2.2</v>
      </c>
      <c r="B279" s="1">
        <v>-7.5</v>
      </c>
    </row>
    <row r="280" spans="1:2">
      <c r="A280" s="1">
        <v>2.5</v>
      </c>
      <c r="B280" s="1">
        <v>9.199999999999999</v>
      </c>
    </row>
    <row r="281" spans="1:2">
      <c r="A281" s="1">
        <v>5.7</v>
      </c>
      <c r="B281" s="1">
        <v>-1.3</v>
      </c>
    </row>
    <row r="282" spans="1:2">
      <c r="A282" s="1">
        <v>24.6</v>
      </c>
      <c r="B282" s="1">
        <v>0.5</v>
      </c>
    </row>
    <row r="283" spans="1:2">
      <c r="A283" s="1">
        <v>2.2</v>
      </c>
      <c r="B283" s="1">
        <v>3.5</v>
      </c>
    </row>
    <row r="284" spans="1:2">
      <c r="A284" s="1">
        <v>20.9</v>
      </c>
      <c r="B284" s="1">
        <v>2.9</v>
      </c>
    </row>
    <row r="285" spans="1:2">
      <c r="A285" s="1">
        <v>3.5</v>
      </c>
      <c r="B285" s="1">
        <v>-3.8</v>
      </c>
    </row>
    <row r="286" spans="1:2">
      <c r="A286" s="1">
        <v>2.5</v>
      </c>
      <c r="B286" s="1">
        <v>6.2</v>
      </c>
    </row>
    <row r="287" spans="1:2">
      <c r="A287" s="1">
        <v>1.1</v>
      </c>
      <c r="B287" s="1">
        <v>2</v>
      </c>
    </row>
    <row r="288" spans="1:2">
      <c r="A288" s="1">
        <v>0.9</v>
      </c>
      <c r="B288" s="1">
        <v>8.699999999999999</v>
      </c>
    </row>
    <row r="289" spans="1:2">
      <c r="A289" s="1">
        <v>2.2</v>
      </c>
      <c r="B289" s="1">
        <v>3.2</v>
      </c>
    </row>
    <row r="290" spans="1:2">
      <c r="A290" s="1">
        <v>4.4</v>
      </c>
      <c r="B290" s="1">
        <v>3.9</v>
      </c>
    </row>
    <row r="291" spans="1:2">
      <c r="A291" s="1">
        <v>1.6</v>
      </c>
      <c r="B291" s="1">
        <v>-3.8</v>
      </c>
    </row>
    <row r="292" spans="1:2">
      <c r="A292" s="1">
        <v>5.3</v>
      </c>
      <c r="B292" s="1">
        <v>3.4</v>
      </c>
    </row>
    <row r="293" spans="1:2">
      <c r="A293" s="1">
        <v>7</v>
      </c>
      <c r="B293" s="1">
        <v>2</v>
      </c>
    </row>
    <row r="294" spans="1:2">
      <c r="A294" s="1">
        <v>2.8</v>
      </c>
      <c r="B294" s="1">
        <v>8.6</v>
      </c>
    </row>
    <row r="295" spans="1:2">
      <c r="A295" s="1">
        <v>66.2</v>
      </c>
      <c r="B295" s="1">
        <v>3.6</v>
      </c>
    </row>
    <row r="296" spans="1:2">
      <c r="A296" s="1">
        <v>1.1</v>
      </c>
      <c r="B296" s="1">
        <v>0.1</v>
      </c>
    </row>
    <row r="297" spans="1:2">
      <c r="A297" s="1">
        <v>2.5</v>
      </c>
      <c r="B297" s="1">
        <v>3.5</v>
      </c>
    </row>
    <row r="298" spans="1:2">
      <c r="A298" s="1">
        <v>18.8</v>
      </c>
      <c r="B298" s="1">
        <v>2</v>
      </c>
    </row>
    <row r="299" spans="1:2">
      <c r="A299" s="1">
        <v>19.8</v>
      </c>
      <c r="B299" s="1">
        <v>3.2</v>
      </c>
    </row>
    <row r="300" spans="1:2">
      <c r="A300" s="1">
        <v>2.1</v>
      </c>
      <c r="B300" s="1">
        <v>-5</v>
      </c>
    </row>
    <row r="301" spans="1:2">
      <c r="A301" s="1">
        <v>2</v>
      </c>
      <c r="B301" s="1">
        <v>4.8</v>
      </c>
    </row>
    <row r="302" spans="1:2">
      <c r="A302" s="1">
        <v>1</v>
      </c>
      <c r="B302" s="1">
        <v>8.199999999999999</v>
      </c>
    </row>
    <row r="303" spans="1:2">
      <c r="A303" s="1">
        <v>8.9</v>
      </c>
      <c r="B303" s="1">
        <v>5.8</v>
      </c>
    </row>
    <row r="304" spans="1:2">
      <c r="A304" s="1">
        <v>1.8</v>
      </c>
      <c r="B304" s="1">
        <v>2.5</v>
      </c>
    </row>
    <row r="305" spans="1:2">
      <c r="A305" s="1">
        <v>7.9</v>
      </c>
      <c r="B305" s="1">
        <v>2.1</v>
      </c>
    </row>
    <row r="306" spans="1:2">
      <c r="A306" s="1">
        <v>3.3</v>
      </c>
      <c r="B306" s="1">
        <v>1.9</v>
      </c>
    </row>
    <row r="307" spans="1:2">
      <c r="A307" s="1">
        <v>3.4</v>
      </c>
      <c r="B307" s="1">
        <v>6.3</v>
      </c>
    </row>
    <row r="308" spans="1:2">
      <c r="A308" s="1">
        <v>2</v>
      </c>
      <c r="B308" s="1">
        <v>8.6</v>
      </c>
    </row>
    <row r="309" spans="1:2">
      <c r="A309" s="1">
        <v>5.6</v>
      </c>
      <c r="B309" s="1">
        <v>4.4</v>
      </c>
    </row>
    <row r="310" spans="1:2">
      <c r="A310" s="1">
        <v>4.3</v>
      </c>
      <c r="B310" s="1">
        <v>9.1</v>
      </c>
    </row>
    <row r="311" spans="1:2">
      <c r="A311" s="1">
        <v>130.9</v>
      </c>
      <c r="B311" s="1">
        <v>2.3</v>
      </c>
    </row>
    <row r="312" spans="1:2">
      <c r="A312" s="1">
        <v>2.9</v>
      </c>
      <c r="B312" s="1">
        <v>5.5</v>
      </c>
    </row>
    <row r="313" spans="1:2">
      <c r="A313" s="1">
        <v>5.5</v>
      </c>
      <c r="B313" s="1">
        <v>4.8</v>
      </c>
    </row>
    <row r="314" spans="1:2">
      <c r="A314" s="1">
        <v>1.1</v>
      </c>
      <c r="B314" s="1">
        <v>3.1</v>
      </c>
    </row>
    <row r="315" spans="1:2">
      <c r="A315" s="1">
        <v>1.9</v>
      </c>
      <c r="B315" s="1">
        <v>7.3</v>
      </c>
    </row>
    <row r="316" spans="1:2">
      <c r="A316" s="1">
        <v>13.1</v>
      </c>
      <c r="B316" s="1">
        <v>4.9</v>
      </c>
    </row>
    <row r="317" spans="1:2">
      <c r="A317" s="1">
        <v>5.4</v>
      </c>
      <c r="B317" s="1">
        <v>-0.4</v>
      </c>
    </row>
    <row r="318" spans="1:2">
      <c r="A318" s="1">
        <v>2.2</v>
      </c>
      <c r="B318" s="1">
        <v>5.1</v>
      </c>
    </row>
    <row r="319" spans="1:2">
      <c r="A319" s="1">
        <v>2.6</v>
      </c>
      <c r="B319" s="1">
        <v>0.2</v>
      </c>
    </row>
    <row r="320" spans="1:2">
      <c r="A320" s="1">
        <v>0.8</v>
      </c>
      <c r="B320" s="1">
        <v>14</v>
      </c>
    </row>
    <row r="321" spans="1:2">
      <c r="A321" s="1">
        <v>10</v>
      </c>
      <c r="B321" s="1">
        <v>7.7</v>
      </c>
    </row>
    <row r="322" spans="1:2">
      <c r="A322" s="1">
        <v>6.2</v>
      </c>
      <c r="B322" s="1">
        <v>6.1</v>
      </c>
    </row>
    <row r="323" spans="1:2">
      <c r="A323" s="1">
        <v>11.6</v>
      </c>
      <c r="B323" s="1">
        <v>7.6</v>
      </c>
    </row>
    <row r="324" spans="1:2">
      <c r="A324" s="1">
        <v>2.2</v>
      </c>
      <c r="B324" s="1">
        <v>-5.5</v>
      </c>
    </row>
    <row r="325" spans="1:2">
      <c r="A325" s="1">
        <v>0.8</v>
      </c>
      <c r="B325" s="1">
        <v>8.699999999999999</v>
      </c>
    </row>
    <row r="326" spans="1:2">
      <c r="A326" s="1">
        <v>1.2</v>
      </c>
      <c r="B326" s="1">
        <v>7.6</v>
      </c>
    </row>
    <row r="327" spans="1:2">
      <c r="A327" s="1">
        <v>7.4</v>
      </c>
      <c r="B327" s="1">
        <v>-5.2</v>
      </c>
    </row>
    <row r="328" spans="1:2">
      <c r="A328" s="1">
        <v>1</v>
      </c>
      <c r="B328" s="1">
        <v>4.3</v>
      </c>
    </row>
    <row r="329" spans="1:2">
      <c r="A329" s="1">
        <v>0.9</v>
      </c>
      <c r="B329" s="1">
        <v>1.1</v>
      </c>
    </row>
    <row r="330" spans="1:2">
      <c r="A330" s="1">
        <v>3.9</v>
      </c>
      <c r="B330" s="1">
        <v>2.3</v>
      </c>
    </row>
    <row r="331" spans="1:2">
      <c r="A331" s="1">
        <v>2.6</v>
      </c>
      <c r="B331" s="1">
        <v>10.2</v>
      </c>
    </row>
    <row r="332" spans="1:2">
      <c r="A332" s="1">
        <v>5</v>
      </c>
      <c r="B332" s="1">
        <v>17.3</v>
      </c>
    </row>
    <row r="333" spans="1:2">
      <c r="A333" s="1">
        <v>1.7</v>
      </c>
      <c r="B333" s="1">
        <v>6.1</v>
      </c>
    </row>
    <row r="334" spans="1:2">
      <c r="A334" s="1">
        <v>2</v>
      </c>
      <c r="B334" s="1">
        <v>6.3</v>
      </c>
    </row>
    <row r="335" spans="1:2">
      <c r="A335" s="1">
        <v>5.5</v>
      </c>
      <c r="B335" s="1">
        <v>19.5</v>
      </c>
    </row>
    <row r="336" spans="1:2">
      <c r="A336" s="1">
        <v>2.2</v>
      </c>
      <c r="B336" s="1">
        <v>8.300000000000001</v>
      </c>
    </row>
    <row r="337" spans="1:2">
      <c r="A337" s="1">
        <v>1.1</v>
      </c>
      <c r="B337" s="1">
        <v>11.2</v>
      </c>
    </row>
    <row r="338" spans="1:2">
      <c r="A338" s="1">
        <v>1.2</v>
      </c>
      <c r="B338" s="1">
        <v>5.5</v>
      </c>
    </row>
    <row r="339" spans="1:2">
      <c r="A339" s="1">
        <v>2.2</v>
      </c>
      <c r="B339" s="1">
        <v>5.2</v>
      </c>
    </row>
    <row r="340" spans="1:2">
      <c r="A340" s="1">
        <v>1.2</v>
      </c>
      <c r="B340" s="1">
        <v>4.7</v>
      </c>
    </row>
    <row r="341" spans="1:2">
      <c r="A341" s="1">
        <v>1</v>
      </c>
      <c r="B341" s="1">
        <v>2.7</v>
      </c>
    </row>
    <row r="342" spans="1:2">
      <c r="A342" s="1">
        <v>0.5</v>
      </c>
      <c r="B342" s="1">
        <v>10.6</v>
      </c>
    </row>
    <row r="343" spans="1:2">
      <c r="A343" s="1">
        <v>1.8</v>
      </c>
      <c r="B343" s="1">
        <v>8.9</v>
      </c>
    </row>
    <row r="344" spans="1:2">
      <c r="A344" s="1">
        <v>4.6</v>
      </c>
      <c r="B344" s="1">
        <v>11.7</v>
      </c>
    </row>
    <row r="345" spans="1:2">
      <c r="A345" s="1">
        <v>1.8</v>
      </c>
      <c r="B345" s="1">
        <v>11.9</v>
      </c>
    </row>
    <row r="346" spans="1:2">
      <c r="A346" s="1">
        <v>1</v>
      </c>
      <c r="B346" s="1">
        <v>7.6</v>
      </c>
    </row>
    <row r="347" spans="1:2">
      <c r="A347" s="1">
        <v>1.4</v>
      </c>
      <c r="B347" s="1">
        <v>6.4</v>
      </c>
    </row>
    <row r="348" spans="1:2">
      <c r="A348" s="1">
        <v>0.2</v>
      </c>
      <c r="B348" s="1">
        <v>12.7</v>
      </c>
    </row>
    <row r="349" spans="1:2">
      <c r="A349" s="1">
        <v>1.1</v>
      </c>
      <c r="B349" s="1">
        <v>8.5</v>
      </c>
    </row>
    <row r="350" spans="1:2">
      <c r="A350" s="1">
        <v>0.8</v>
      </c>
      <c r="B350" s="1">
        <v>12.4</v>
      </c>
    </row>
    <row r="351" spans="1:2">
      <c r="A351" s="1">
        <v>1.4</v>
      </c>
      <c r="B351" s="1">
        <v>5.1</v>
      </c>
    </row>
    <row r="352" spans="1:2">
      <c r="A352" s="1">
        <v>1.8</v>
      </c>
      <c r="B352" s="1">
        <v>8</v>
      </c>
    </row>
    <row r="353" spans="1:2">
      <c r="A353" s="1">
        <v>3.9</v>
      </c>
      <c r="B353" s="1">
        <v>16</v>
      </c>
    </row>
    <row r="354" spans="1:2">
      <c r="A354" s="1">
        <v>1.9</v>
      </c>
      <c r="B354" s="1">
        <v>20.9</v>
      </c>
    </row>
    <row r="355" spans="1:2">
      <c r="A355" s="1">
        <v>0.9</v>
      </c>
      <c r="B355" s="1">
        <v>12.2</v>
      </c>
    </row>
    <row r="356" spans="1:2">
      <c r="A356" s="1">
        <v>3.7</v>
      </c>
      <c r="B356" s="1">
        <v>29.5</v>
      </c>
    </row>
    <row r="357" spans="1:2">
      <c r="A357" s="1">
        <v>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49</v>
      </c>
    </row>
    <row r="3" spans="1:3">
      <c r="A3" s="2" t="s">
        <v>44</v>
      </c>
      <c r="B3" s="2" t="s">
        <v>47</v>
      </c>
      <c r="C3" s="2" t="s">
        <v>48</v>
      </c>
    </row>
    <row r="4" spans="1:3">
      <c r="A4" s="1">
        <v>2001</v>
      </c>
      <c r="B4" s="1">
        <v>0</v>
      </c>
      <c r="C4" s="1">
        <v>0.5</v>
      </c>
    </row>
    <row r="5" spans="1:3">
      <c r="A5" s="1">
        <v>2002</v>
      </c>
      <c r="B5" s="1">
        <v>1.1</v>
      </c>
      <c r="C5" s="1">
        <v>0.5</v>
      </c>
    </row>
    <row r="6" spans="1:3">
      <c r="A6" s="1">
        <v>2003</v>
      </c>
      <c r="B6" s="1">
        <v>0.1</v>
      </c>
      <c r="C6" s="1">
        <v>0.5</v>
      </c>
    </row>
    <row r="7" spans="1:3">
      <c r="A7" s="1">
        <v>2004</v>
      </c>
      <c r="B7" s="1">
        <v>0.2</v>
      </c>
      <c r="C7" s="1">
        <v>0.5</v>
      </c>
    </row>
    <row r="8" spans="1:3">
      <c r="A8" s="1">
        <v>2005</v>
      </c>
      <c r="B8" s="1">
        <v>0.1</v>
      </c>
      <c r="C8" s="1">
        <v>0.5</v>
      </c>
    </row>
    <row r="9" spans="1:3">
      <c r="A9" s="1">
        <v>2006</v>
      </c>
      <c r="B9" s="1">
        <v>-0.2</v>
      </c>
      <c r="C9" s="1">
        <v>0.5</v>
      </c>
    </row>
    <row r="10" spans="1:3">
      <c r="A10" s="1">
        <v>2007</v>
      </c>
      <c r="B10" s="1">
        <v>-0.1</v>
      </c>
      <c r="C10" s="1">
        <v>0.5</v>
      </c>
    </row>
    <row r="11" spans="1:3">
      <c r="A11" s="1">
        <v>2008</v>
      </c>
      <c r="B11" s="1">
        <v>0.4</v>
      </c>
      <c r="C11" s="1">
        <v>0.5</v>
      </c>
    </row>
    <row r="12" spans="1:3">
      <c r="A12" s="1">
        <v>2009</v>
      </c>
      <c r="B12" s="1">
        <v>1.6</v>
      </c>
      <c r="C12" s="1">
        <v>0.5</v>
      </c>
    </row>
    <row r="13" spans="1:3">
      <c r="A13" s="1">
        <v>2010</v>
      </c>
      <c r="B13" s="1">
        <v>0.3</v>
      </c>
      <c r="C13" s="1">
        <v>0.5</v>
      </c>
    </row>
    <row r="14" spans="1:3">
      <c r="A14" s="1">
        <v>2011</v>
      </c>
      <c r="B14" s="1">
        <v>-0.5</v>
      </c>
      <c r="C14" s="1">
        <v>0.5</v>
      </c>
    </row>
    <row r="15" spans="1:3">
      <c r="A15" s="1">
        <v>2012</v>
      </c>
      <c r="B15" s="1">
        <v>0.7</v>
      </c>
      <c r="C15" s="1">
        <v>0.5</v>
      </c>
    </row>
    <row r="16" spans="1:3">
      <c r="A16" s="1">
        <v>2013</v>
      </c>
      <c r="B16" s="1">
        <v>0.4</v>
      </c>
      <c r="C16" s="1">
        <v>0.5</v>
      </c>
    </row>
    <row r="17" spans="1:3">
      <c r="A17" s="1">
        <v>2014</v>
      </c>
      <c r="B17" s="1">
        <v>0.7</v>
      </c>
      <c r="C17" s="1">
        <v>0.5</v>
      </c>
    </row>
    <row r="18" spans="1:3">
      <c r="A18" s="1">
        <v>2015</v>
      </c>
      <c r="B18" s="1">
        <v>0.6</v>
      </c>
      <c r="C18" s="1">
        <v>0.5</v>
      </c>
    </row>
    <row r="19" spans="1:3">
      <c r="A19" s="1">
        <v>2016</v>
      </c>
      <c r="B19" s="1">
        <v>0.9</v>
      </c>
      <c r="C19" s="1">
        <v>0.5</v>
      </c>
    </row>
    <row r="20" spans="1:3">
      <c r="A20" s="1">
        <v>2017</v>
      </c>
      <c r="B20" s="1">
        <v>0.1</v>
      </c>
      <c r="C20" s="1">
        <v>0.5</v>
      </c>
    </row>
    <row r="21" spans="1:3">
      <c r="A21" s="1">
        <v>2018</v>
      </c>
      <c r="B21" s="1">
        <v>-0.7</v>
      </c>
      <c r="C21" s="1">
        <v>0.5</v>
      </c>
    </row>
    <row r="22" spans="1:3">
      <c r="A22" s="1">
        <v>2019</v>
      </c>
      <c r="B22" s="1">
        <v>0.5</v>
      </c>
      <c r="C22" s="1">
        <v>0.5</v>
      </c>
    </row>
    <row r="23" spans="1:3">
      <c r="A23" s="1">
        <v>2020</v>
      </c>
      <c r="B23" s="1">
        <v>3.6</v>
      </c>
      <c r="C23" s="1">
        <v>0.5</v>
      </c>
    </row>
    <row r="24" spans="1:3">
      <c r="A24" s="1">
        <v>2021</v>
      </c>
      <c r="B24" s="1">
        <v>-1.1</v>
      </c>
      <c r="C24" s="1">
        <v>0.5</v>
      </c>
    </row>
    <row r="25" spans="1:3">
      <c r="A25" s="1">
        <v>2022</v>
      </c>
      <c r="B25" s="1">
        <v>-1</v>
      </c>
      <c r="C25" s="1">
        <v>0.5</v>
      </c>
    </row>
    <row r="26" spans="1:3">
      <c r="A26" s="1">
        <v>2023</v>
      </c>
      <c r="B26" s="1">
        <v>0.4</v>
      </c>
      <c r="C26" s="1">
        <v>0.5</v>
      </c>
    </row>
    <row r="27" spans="1:3">
      <c r="A27" s="1">
        <v>2024</v>
      </c>
      <c r="B27" s="1">
        <v>0.9</v>
      </c>
      <c r="C27" s="1">
        <v>0.5</v>
      </c>
    </row>
    <row r="28" spans="1:3">
      <c r="A28" s="1">
        <v>2025</v>
      </c>
      <c r="B28" s="1">
        <v>2.4</v>
      </c>
      <c r="C28" s="1">
        <v>0.5</v>
      </c>
    </row>
    <row r="29" spans="1:3">
      <c r="A29" s="1">
        <v>2026</v>
      </c>
      <c r="B29" s="1">
        <v>0.4</v>
      </c>
      <c r="C29" s="1">
        <v>0.5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360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298</v>
      </c>
    </row>
    <row r="3" spans="1:2">
      <c r="A3" s="2" t="s">
        <v>244</v>
      </c>
      <c r="B3" s="2" t="s">
        <v>297</v>
      </c>
    </row>
    <row r="4" spans="1:2">
      <c r="A4" s="1">
        <v>-19.4</v>
      </c>
      <c r="B4" s="1">
        <v>0.3</v>
      </c>
    </row>
    <row r="5" spans="1:2">
      <c r="A5" s="1">
        <v>-13.1</v>
      </c>
      <c r="B5" s="1">
        <v>1.2</v>
      </c>
    </row>
    <row r="6" spans="1:2">
      <c r="A6" s="1">
        <v>-5.1</v>
      </c>
      <c r="B6" s="1">
        <v>12.2</v>
      </c>
    </row>
    <row r="7" spans="1:2">
      <c r="A7" s="1">
        <v>-10.5</v>
      </c>
      <c r="B7" s="1">
        <v>0</v>
      </c>
    </row>
    <row r="8" spans="1:2">
      <c r="A8" s="1">
        <v>-8.6</v>
      </c>
      <c r="B8" s="1">
        <v>0</v>
      </c>
    </row>
    <row r="9" spans="1:2">
      <c r="A9" s="1">
        <v>-5.6</v>
      </c>
      <c r="B9" s="1">
        <v>0</v>
      </c>
    </row>
    <row r="10" spans="1:2">
      <c r="A10" s="1">
        <v>-7.8</v>
      </c>
      <c r="B10" s="1">
        <v>1.9</v>
      </c>
    </row>
    <row r="11" spans="1:2">
      <c r="A11" s="1">
        <v>-5.7</v>
      </c>
      <c r="B11" s="1">
        <v>1.5</v>
      </c>
    </row>
    <row r="12" spans="1:2">
      <c r="A12" s="1">
        <v>-2.2</v>
      </c>
      <c r="B12" s="1">
        <v>12.5</v>
      </c>
    </row>
    <row r="13" spans="1:2">
      <c r="A13" s="1">
        <v>-5.8</v>
      </c>
      <c r="B13" s="1">
        <v>0.4</v>
      </c>
    </row>
    <row r="14" spans="1:2">
      <c r="A14" s="1">
        <v>-5.5</v>
      </c>
      <c r="B14" s="1">
        <v>0.3</v>
      </c>
    </row>
    <row r="15" spans="1:2">
      <c r="A15" s="1">
        <v>-4.1</v>
      </c>
      <c r="B15" s="1">
        <v>0</v>
      </c>
    </row>
    <row r="16" spans="1:2">
      <c r="A16" s="1">
        <v>-6.3</v>
      </c>
      <c r="B16" s="1">
        <v>0</v>
      </c>
    </row>
    <row r="17" spans="1:2">
      <c r="A17" s="1">
        <v>-4.6</v>
      </c>
      <c r="B17" s="1">
        <v>8.5</v>
      </c>
    </row>
    <row r="18" spans="1:2">
      <c r="A18" s="1">
        <v>9.4</v>
      </c>
      <c r="B18" s="1">
        <v>0.4</v>
      </c>
    </row>
    <row r="19" spans="1:2">
      <c r="A19" s="1">
        <v>-5.6</v>
      </c>
      <c r="B19" s="1">
        <v>6.2</v>
      </c>
    </row>
    <row r="20" spans="1:2">
      <c r="A20" s="1">
        <v>-2.7</v>
      </c>
      <c r="B20" s="1">
        <v>0.2</v>
      </c>
    </row>
    <row r="21" spans="1:2">
      <c r="A21" s="1">
        <v>-8.5</v>
      </c>
      <c r="B21" s="1">
        <v>2</v>
      </c>
    </row>
    <row r="22" spans="1:2">
      <c r="A22" s="1">
        <v>-6.7</v>
      </c>
      <c r="B22" s="1">
        <v>5</v>
      </c>
    </row>
    <row r="23" spans="1:2">
      <c r="A23" s="1">
        <v>-1.6</v>
      </c>
      <c r="B23" s="1">
        <v>0.1</v>
      </c>
    </row>
    <row r="24" spans="1:2">
      <c r="A24" s="1">
        <v>-3.7</v>
      </c>
      <c r="B24" s="1">
        <v>0</v>
      </c>
    </row>
    <row r="25" spans="1:2">
      <c r="A25" s="1">
        <v>-3.9</v>
      </c>
      <c r="B25" s="1">
        <v>2.4</v>
      </c>
    </row>
    <row r="26" spans="1:2">
      <c r="A26" s="1">
        <v>-4.9</v>
      </c>
      <c r="B26" s="1">
        <v>1.2</v>
      </c>
    </row>
    <row r="27" spans="1:2">
      <c r="A27" s="1">
        <v>-3.7</v>
      </c>
      <c r="B27" s="1">
        <v>0</v>
      </c>
    </row>
    <row r="28" spans="1:2">
      <c r="A28" s="1">
        <v>-3.7</v>
      </c>
      <c r="B28" s="1">
        <v>1.2</v>
      </c>
    </row>
    <row r="29" spans="1:2">
      <c r="A29" s="1">
        <v>-2.7</v>
      </c>
      <c r="B29" s="1">
        <v>0.2</v>
      </c>
    </row>
    <row r="30" spans="1:2">
      <c r="A30" s="1">
        <v>-1.5</v>
      </c>
      <c r="B30" s="1">
        <v>2.9</v>
      </c>
    </row>
    <row r="31" spans="1:2">
      <c r="A31" s="1">
        <v>-5.3</v>
      </c>
      <c r="B31" s="1">
        <v>8.4</v>
      </c>
    </row>
    <row r="32" spans="1:2">
      <c r="A32" s="1">
        <v>-6.3</v>
      </c>
      <c r="B32" s="1">
        <v>0</v>
      </c>
    </row>
    <row r="33" spans="1:2">
      <c r="A33" s="1">
        <v>-1.8</v>
      </c>
      <c r="B33" s="1">
        <v>3.6</v>
      </c>
    </row>
    <row r="34" spans="1:2">
      <c r="A34" s="1">
        <v>-7.4</v>
      </c>
      <c r="B34" s="1">
        <v>1.3</v>
      </c>
    </row>
    <row r="35" spans="1:2">
      <c r="A35" s="1">
        <v>-0.7</v>
      </c>
      <c r="B35" s="1">
        <v>1.2</v>
      </c>
    </row>
    <row r="36" spans="1:2">
      <c r="A36" s="1">
        <v>-4</v>
      </c>
      <c r="B36" s="1">
        <v>2.4</v>
      </c>
    </row>
    <row r="37" spans="1:2">
      <c r="A37" s="1">
        <v>-6.8</v>
      </c>
      <c r="B37" s="1">
        <v>0.1</v>
      </c>
    </row>
    <row r="38" spans="1:2">
      <c r="A38" s="1">
        <v>-0.4</v>
      </c>
      <c r="B38" s="1">
        <v>0.4</v>
      </c>
    </row>
    <row r="39" spans="1:2">
      <c r="A39" s="1">
        <v>-1.7</v>
      </c>
      <c r="B39" s="1">
        <v>3.3</v>
      </c>
    </row>
    <row r="40" spans="1:2">
      <c r="A40" s="1">
        <v>-5.8</v>
      </c>
      <c r="B40" s="1">
        <v>0.1</v>
      </c>
    </row>
    <row r="41" spans="1:2">
      <c r="A41" s="1">
        <v>-4.1</v>
      </c>
      <c r="B41" s="1">
        <v>2.4</v>
      </c>
    </row>
    <row r="42" spans="1:2">
      <c r="A42" s="1">
        <v>-2.5</v>
      </c>
      <c r="B42" s="1">
        <v>1.8</v>
      </c>
    </row>
    <row r="43" spans="1:2">
      <c r="A43" s="1">
        <v>-2.7</v>
      </c>
      <c r="B43" s="1">
        <v>0</v>
      </c>
    </row>
    <row r="44" spans="1:2">
      <c r="A44" s="1">
        <v>-2.6</v>
      </c>
      <c r="B44" s="1">
        <v>3.1</v>
      </c>
    </row>
    <row r="45" spans="1:2">
      <c r="A45" s="1">
        <v>-2.2</v>
      </c>
      <c r="B45" s="1">
        <v>2.4</v>
      </c>
    </row>
    <row r="46" spans="1:2">
      <c r="A46" s="1">
        <v>-2.4</v>
      </c>
      <c r="B46" s="1">
        <v>4.7</v>
      </c>
    </row>
    <row r="47" spans="1:2">
      <c r="A47" s="1">
        <v>-3.1</v>
      </c>
      <c r="B47" s="1">
        <v>0</v>
      </c>
    </row>
    <row r="48" spans="1:2">
      <c r="A48" s="1">
        <v>2.3</v>
      </c>
      <c r="B48" s="1">
        <v>15.3</v>
      </c>
    </row>
    <row r="49" spans="1:2">
      <c r="A49" s="1">
        <v>2.3</v>
      </c>
      <c r="B49" s="1">
        <v>5.8</v>
      </c>
    </row>
    <row r="50" spans="1:2">
      <c r="A50" s="1">
        <v>-2.4</v>
      </c>
      <c r="B50" s="1">
        <v>6.1</v>
      </c>
    </row>
    <row r="51" spans="1:2">
      <c r="A51" s="1">
        <v>-3.8</v>
      </c>
      <c r="B51" s="1">
        <v>0.6</v>
      </c>
    </row>
    <row r="52" spans="1:2">
      <c r="A52" s="1">
        <v>-3.9</v>
      </c>
      <c r="B52" s="1">
        <v>0.2</v>
      </c>
    </row>
    <row r="53" spans="1:2">
      <c r="A53" s="1">
        <v>-3.6</v>
      </c>
      <c r="B53" s="1">
        <v>0.9</v>
      </c>
    </row>
    <row r="54" spans="1:2">
      <c r="A54" s="1">
        <v>-0.8</v>
      </c>
      <c r="B54" s="1">
        <v>0.2</v>
      </c>
    </row>
    <row r="55" spans="1:2">
      <c r="A55" s="1">
        <v>-2.4</v>
      </c>
      <c r="B55" s="1">
        <v>1.4</v>
      </c>
    </row>
    <row r="56" spans="1:2">
      <c r="A56" s="1">
        <v>-5.4</v>
      </c>
      <c r="B56" s="1">
        <v>3</v>
      </c>
    </row>
    <row r="57" spans="1:2">
      <c r="A57" s="1">
        <v>-2.7</v>
      </c>
      <c r="B57" s="1">
        <v>6.5</v>
      </c>
    </row>
    <row r="58" spans="1:2">
      <c r="A58" s="1">
        <v>-2.4</v>
      </c>
      <c r="B58" s="1">
        <v>0.2</v>
      </c>
    </row>
    <row r="59" spans="1:2">
      <c r="A59" s="1">
        <v>-1</v>
      </c>
      <c r="B59" s="1">
        <v>1.4</v>
      </c>
    </row>
    <row r="60" spans="1:2">
      <c r="A60" s="1">
        <v>3.1</v>
      </c>
      <c r="B60" s="1">
        <v>11.7</v>
      </c>
    </row>
    <row r="61" spans="1:2">
      <c r="A61" s="1">
        <v>-3.1</v>
      </c>
      <c r="B61" s="1">
        <v>0</v>
      </c>
    </row>
    <row r="62" spans="1:2">
      <c r="A62" s="1">
        <v>-0.2</v>
      </c>
      <c r="B62" s="1">
        <v>0</v>
      </c>
    </row>
    <row r="63" spans="1:2">
      <c r="A63" s="1">
        <v>-2.6</v>
      </c>
      <c r="B63" s="1">
        <v>0.8</v>
      </c>
    </row>
    <row r="64" spans="1:2">
      <c r="A64" s="1">
        <v>-0.3</v>
      </c>
      <c r="B64" s="1">
        <v>0.1</v>
      </c>
    </row>
    <row r="65" spans="1:2">
      <c r="A65" s="1">
        <v>-0.8</v>
      </c>
      <c r="B65" s="1">
        <v>0</v>
      </c>
    </row>
    <row r="66" spans="1:2">
      <c r="A66" s="1">
        <v>-5.1</v>
      </c>
      <c r="B66" s="1">
        <v>0.2</v>
      </c>
    </row>
    <row r="67" spans="1:2">
      <c r="A67" s="1">
        <v>-3.6</v>
      </c>
      <c r="B67" s="1">
        <v>0.2</v>
      </c>
    </row>
    <row r="68" spans="1:2">
      <c r="A68" s="1">
        <v>-2.9</v>
      </c>
      <c r="B68" s="1">
        <v>2.1</v>
      </c>
    </row>
    <row r="69" spans="1:2">
      <c r="A69" s="1">
        <v>-1</v>
      </c>
      <c r="B69" s="1">
        <v>6</v>
      </c>
    </row>
    <row r="70" spans="1:2">
      <c r="A70" s="1">
        <v>-5.3</v>
      </c>
      <c r="B70" s="1">
        <v>1.1</v>
      </c>
    </row>
    <row r="71" spans="1:2">
      <c r="A71" s="1">
        <v>0.6</v>
      </c>
      <c r="B71" s="1">
        <v>1.5</v>
      </c>
    </row>
    <row r="72" spans="1:2">
      <c r="A72" s="1">
        <v>-3.3</v>
      </c>
      <c r="B72" s="1">
        <v>0</v>
      </c>
    </row>
    <row r="73" spans="1:2">
      <c r="A73" s="1">
        <v>-1.4</v>
      </c>
      <c r="B73" s="1">
        <v>4.6</v>
      </c>
    </row>
    <row r="74" spans="1:2">
      <c r="A74" s="1">
        <v>-4.2</v>
      </c>
      <c r="B74" s="1">
        <v>1.9</v>
      </c>
    </row>
    <row r="75" spans="1:2">
      <c r="A75" s="1">
        <v>1.1</v>
      </c>
      <c r="B75" s="1">
        <v>4.7</v>
      </c>
    </row>
    <row r="76" spans="1:2">
      <c r="A76" s="1">
        <v>-4.4</v>
      </c>
      <c r="B76" s="1">
        <v>1</v>
      </c>
    </row>
    <row r="77" spans="1:2">
      <c r="A77" s="1">
        <v>-2.9</v>
      </c>
      <c r="B77" s="1">
        <v>0</v>
      </c>
    </row>
    <row r="78" spans="1:2">
      <c r="A78" s="1">
        <v>-0.7</v>
      </c>
      <c r="B78" s="1">
        <v>2.7</v>
      </c>
    </row>
    <row r="79" spans="1:2">
      <c r="A79" s="1">
        <v>-1.8</v>
      </c>
      <c r="B79" s="1">
        <v>9.1</v>
      </c>
    </row>
    <row r="80" spans="1:2">
      <c r="A80" s="1">
        <v>-1.7</v>
      </c>
      <c r="B80" s="1">
        <v>0.6</v>
      </c>
    </row>
    <row r="81" spans="1:2">
      <c r="A81" s="1">
        <v>4.5</v>
      </c>
      <c r="B81" s="1">
        <v>12.6</v>
      </c>
    </row>
    <row r="82" spans="1:2">
      <c r="A82" s="1">
        <v>-1</v>
      </c>
      <c r="B82" s="1">
        <v>1.8</v>
      </c>
    </row>
    <row r="83" spans="1:2">
      <c r="A83" s="1">
        <v>-3.1</v>
      </c>
      <c r="B83" s="1">
        <v>1.1</v>
      </c>
    </row>
    <row r="84" spans="1:2">
      <c r="A84" s="1">
        <v>1.6</v>
      </c>
      <c r="B84" s="1">
        <v>2.6</v>
      </c>
    </row>
    <row r="85" spans="1:2">
      <c r="A85" s="1">
        <v>-6.5</v>
      </c>
      <c r="B85" s="1">
        <v>2</v>
      </c>
    </row>
    <row r="86" spans="1:2">
      <c r="A86" s="1">
        <v>-3</v>
      </c>
      <c r="B86" s="1">
        <v>7.5</v>
      </c>
    </row>
    <row r="87" spans="1:2">
      <c r="A87" s="1">
        <v>-1.8</v>
      </c>
      <c r="B87" s="1">
        <v>0.7</v>
      </c>
    </row>
    <row r="88" spans="1:2">
      <c r="A88" s="1">
        <v>-2.6</v>
      </c>
      <c r="B88" s="1">
        <v>2.8</v>
      </c>
    </row>
    <row r="89" spans="1:2">
      <c r="A89" s="1">
        <v>-3.8</v>
      </c>
      <c r="B89" s="1">
        <v>0.1</v>
      </c>
    </row>
    <row r="90" spans="1:2">
      <c r="A90" s="1">
        <v>-1.7</v>
      </c>
      <c r="B90" s="1">
        <v>0</v>
      </c>
    </row>
    <row r="91" spans="1:2">
      <c r="A91" s="1">
        <v>-2.4</v>
      </c>
      <c r="B91" s="1">
        <v>0.6</v>
      </c>
    </row>
    <row r="92" spans="1:2">
      <c r="A92" s="1">
        <v>-1.9</v>
      </c>
      <c r="B92" s="1">
        <v>0</v>
      </c>
    </row>
    <row r="93" spans="1:2">
      <c r="A93" s="1">
        <v>-3.3</v>
      </c>
      <c r="B93" s="1">
        <v>12.5</v>
      </c>
    </row>
    <row r="94" spans="1:2">
      <c r="A94" s="1">
        <v>-2.5</v>
      </c>
      <c r="B94" s="1">
        <v>17.3</v>
      </c>
    </row>
    <row r="95" spans="1:2">
      <c r="A95" s="1">
        <v>-1.8</v>
      </c>
      <c r="B95" s="1">
        <v>1</v>
      </c>
    </row>
    <row r="96" spans="1:2">
      <c r="A96" s="1">
        <v>1.9</v>
      </c>
      <c r="B96" s="1">
        <v>7.3</v>
      </c>
    </row>
    <row r="97" spans="1:2">
      <c r="A97" s="1">
        <v>-0.3</v>
      </c>
      <c r="B97" s="1">
        <v>0.4</v>
      </c>
    </row>
    <row r="98" spans="1:2">
      <c r="A98" s="1">
        <v>-1.9</v>
      </c>
      <c r="B98" s="1">
        <v>21.6</v>
      </c>
    </row>
    <row r="99" spans="1:2">
      <c r="A99" s="1">
        <v>-1.6</v>
      </c>
      <c r="B99" s="1">
        <v>0.6</v>
      </c>
    </row>
    <row r="100" spans="1:2">
      <c r="A100" s="1">
        <v>-1.7</v>
      </c>
      <c r="B100" s="1">
        <v>0</v>
      </c>
    </row>
    <row r="101" spans="1:2">
      <c r="A101" s="1">
        <v>-4.9</v>
      </c>
      <c r="B101" s="1">
        <v>2.7</v>
      </c>
    </row>
    <row r="102" spans="1:2">
      <c r="A102" s="1">
        <v>0.7</v>
      </c>
      <c r="B102" s="1">
        <v>1.6</v>
      </c>
    </row>
    <row r="103" spans="1:2">
      <c r="A103" s="1">
        <v>-1.5</v>
      </c>
      <c r="B103" s="1">
        <v>2.7</v>
      </c>
    </row>
    <row r="104" spans="1:2">
      <c r="A104" s="1">
        <v>1</v>
      </c>
      <c r="B104" s="1">
        <v>4.1</v>
      </c>
    </row>
    <row r="105" spans="1:2">
      <c r="A105" s="1">
        <v>-0.6</v>
      </c>
      <c r="B105" s="1">
        <v>1.3</v>
      </c>
    </row>
    <row r="106" spans="1:2">
      <c r="A106" s="1">
        <v>-1.4</v>
      </c>
      <c r="B106" s="1">
        <v>0</v>
      </c>
    </row>
    <row r="107" spans="1:2">
      <c r="A107" s="1">
        <v>-1.7</v>
      </c>
      <c r="B107" s="1">
        <v>0.1</v>
      </c>
    </row>
    <row r="108" spans="1:2">
      <c r="A108" s="1">
        <v>-1.9</v>
      </c>
      <c r="B108" s="1">
        <v>2.1</v>
      </c>
    </row>
    <row r="109" spans="1:2">
      <c r="A109" s="1">
        <v>-3.3</v>
      </c>
      <c r="B109" s="1">
        <v>1.6</v>
      </c>
    </row>
    <row r="110" spans="1:2">
      <c r="A110" s="1">
        <v>-5.1</v>
      </c>
      <c r="B110" s="1">
        <v>2</v>
      </c>
    </row>
    <row r="111" spans="1:2">
      <c r="A111" s="1">
        <v>-1.1</v>
      </c>
      <c r="B111" s="1">
        <v>0</v>
      </c>
    </row>
    <row r="112" spans="1:2">
      <c r="A112" s="1">
        <v>-0.7</v>
      </c>
      <c r="B112" s="1">
        <v>11.3</v>
      </c>
    </row>
    <row r="113" spans="1:2">
      <c r="A113" s="1">
        <v>-4.3</v>
      </c>
      <c r="B113" s="1">
        <v>0</v>
      </c>
    </row>
    <row r="114" spans="1:2">
      <c r="A114" s="1">
        <v>-1</v>
      </c>
      <c r="B114" s="1">
        <v>0.3</v>
      </c>
    </row>
    <row r="115" spans="1:2">
      <c r="A115" s="1">
        <v>-3</v>
      </c>
      <c r="B115" s="1">
        <v>0.3</v>
      </c>
    </row>
    <row r="116" spans="1:2">
      <c r="A116" s="1">
        <v>2.7</v>
      </c>
      <c r="B116" s="1">
        <v>0</v>
      </c>
    </row>
    <row r="117" spans="1:2">
      <c r="A117" s="1">
        <v>-0.5</v>
      </c>
      <c r="B117" s="1">
        <v>0</v>
      </c>
    </row>
    <row r="118" spans="1:2">
      <c r="A118" s="1">
        <v>-0.6</v>
      </c>
      <c r="B118" s="1">
        <v>0.5</v>
      </c>
    </row>
    <row r="119" spans="1:2">
      <c r="A119" s="1">
        <v>0.2</v>
      </c>
      <c r="B119" s="1">
        <v>0</v>
      </c>
    </row>
    <row r="120" spans="1:2">
      <c r="A120" s="1">
        <v>-2.4</v>
      </c>
      <c r="B120" s="1">
        <v>12.8</v>
      </c>
    </row>
    <row r="121" spans="1:2">
      <c r="A121" s="1">
        <v>-7.2</v>
      </c>
      <c r="B121" s="1">
        <v>0.2</v>
      </c>
    </row>
    <row r="122" spans="1:2">
      <c r="A122" s="1">
        <v>0.5</v>
      </c>
      <c r="B122" s="1">
        <v>0</v>
      </c>
    </row>
    <row r="123" spans="1:2">
      <c r="A123" s="1">
        <v>-0.5</v>
      </c>
      <c r="B123" s="1">
        <v>2.2</v>
      </c>
    </row>
    <row r="124" spans="1:2">
      <c r="A124" s="1">
        <v>-0.3</v>
      </c>
      <c r="B124" s="1">
        <v>2.3</v>
      </c>
    </row>
    <row r="125" spans="1:2">
      <c r="A125" s="1">
        <v>-1.1</v>
      </c>
      <c r="B125" s="1">
        <v>1.6</v>
      </c>
    </row>
    <row r="126" spans="1:2">
      <c r="A126" s="1">
        <v>-2.5</v>
      </c>
      <c r="B126" s="1">
        <v>7.8</v>
      </c>
    </row>
    <row r="127" spans="1:2">
      <c r="A127" s="1">
        <v>2.9</v>
      </c>
      <c r="B127" s="1">
        <v>25</v>
      </c>
    </row>
    <row r="128" spans="1:2">
      <c r="A128" s="1">
        <v>-0.6</v>
      </c>
      <c r="B128" s="1">
        <v>0.2</v>
      </c>
    </row>
    <row r="129" spans="1:2">
      <c r="A129" s="1">
        <v>2.7</v>
      </c>
      <c r="B129" s="1">
        <v>15.2</v>
      </c>
    </row>
    <row r="130" spans="1:2">
      <c r="A130" s="1">
        <v>-8.5</v>
      </c>
      <c r="B130" s="1">
        <v>4.7</v>
      </c>
    </row>
    <row r="131" spans="1:2">
      <c r="A131" s="1">
        <v>-1</v>
      </c>
      <c r="B131" s="1">
        <v>2.1</v>
      </c>
    </row>
    <row r="132" spans="1:2">
      <c r="A132" s="1">
        <v>1.1</v>
      </c>
      <c r="B132" s="1">
        <v>0</v>
      </c>
    </row>
    <row r="133" spans="1:2">
      <c r="A133" s="1">
        <v>-2.4</v>
      </c>
      <c r="B133" s="1">
        <v>0.8</v>
      </c>
    </row>
    <row r="134" spans="1:2">
      <c r="A134" s="1">
        <v>-3.8</v>
      </c>
      <c r="B134" s="1">
        <v>0</v>
      </c>
    </row>
    <row r="135" spans="1:2">
      <c r="A135" s="1">
        <v>-2.5</v>
      </c>
      <c r="B135" s="1">
        <v>2.4</v>
      </c>
    </row>
    <row r="136" spans="1:2">
      <c r="A136" s="1">
        <v>2.9</v>
      </c>
      <c r="B136" s="1">
        <v>18.7</v>
      </c>
    </row>
    <row r="137" spans="1:2">
      <c r="A137" s="1">
        <v>-0.7</v>
      </c>
      <c r="B137" s="1">
        <v>5.8</v>
      </c>
    </row>
    <row r="138" spans="1:2">
      <c r="A138" s="1">
        <v>2.5</v>
      </c>
      <c r="B138" s="1">
        <v>30.2</v>
      </c>
    </row>
    <row r="139" spans="1:2">
      <c r="A139" s="1">
        <v>-1.4</v>
      </c>
      <c r="B139" s="1">
        <v>0</v>
      </c>
    </row>
    <row r="140" spans="1:2">
      <c r="A140" s="1">
        <v>4.6</v>
      </c>
      <c r="B140" s="1">
        <v>15.3</v>
      </c>
    </row>
    <row r="141" spans="1:2">
      <c r="A141" s="1">
        <v>-2.3</v>
      </c>
      <c r="B141" s="1">
        <v>0</v>
      </c>
    </row>
    <row r="142" spans="1:2">
      <c r="A142" s="1">
        <v>-4</v>
      </c>
      <c r="B142" s="1">
        <v>0</v>
      </c>
    </row>
    <row r="143" spans="1:2">
      <c r="A143" s="1">
        <v>-0.9</v>
      </c>
      <c r="B143" s="1">
        <v>0.3</v>
      </c>
    </row>
    <row r="144" spans="1:2">
      <c r="A144" s="1">
        <v>-0.4</v>
      </c>
      <c r="B144" s="1">
        <v>0</v>
      </c>
    </row>
    <row r="145" spans="1:2">
      <c r="A145" s="1">
        <v>-0.3</v>
      </c>
      <c r="B145" s="1">
        <v>0</v>
      </c>
    </row>
    <row r="146" spans="1:2">
      <c r="A146" s="1">
        <v>0.2</v>
      </c>
      <c r="B146" s="1">
        <v>0</v>
      </c>
    </row>
    <row r="147" spans="1:2">
      <c r="A147" s="1">
        <v>-0.5</v>
      </c>
      <c r="B147" s="1">
        <v>0.3</v>
      </c>
    </row>
    <row r="148" spans="1:2">
      <c r="A148" s="1">
        <v>-0.4</v>
      </c>
      <c r="B148" s="1">
        <v>12.2</v>
      </c>
    </row>
    <row r="149" spans="1:2">
      <c r="A149" s="1">
        <v>-2.2</v>
      </c>
      <c r="B149" s="1">
        <v>0</v>
      </c>
    </row>
    <row r="150" spans="1:2">
      <c r="A150" s="1">
        <v>-6.7</v>
      </c>
      <c r="B150" s="1">
        <v>5.7</v>
      </c>
    </row>
    <row r="151" spans="1:2">
      <c r="A151" s="1">
        <v>-15.1</v>
      </c>
      <c r="B151" s="1">
        <v>20.9</v>
      </c>
    </row>
    <row r="152" spans="1:2">
      <c r="A152" s="1">
        <v>1.6</v>
      </c>
      <c r="B152" s="1">
        <v>3.4</v>
      </c>
    </row>
    <row r="153" spans="1:2">
      <c r="A153" s="1">
        <v>-1.9</v>
      </c>
      <c r="B153" s="1">
        <v>2.9</v>
      </c>
    </row>
    <row r="154" spans="1:2">
      <c r="A154" s="1">
        <v>1.5</v>
      </c>
      <c r="B154" s="1">
        <v>0.2</v>
      </c>
    </row>
    <row r="155" spans="1:2">
      <c r="A155" s="1">
        <v>0.2</v>
      </c>
      <c r="B155" s="1">
        <v>0</v>
      </c>
    </row>
    <row r="156" spans="1:2">
      <c r="A156" s="1">
        <v>-1.2</v>
      </c>
      <c r="B156" s="1">
        <v>0</v>
      </c>
    </row>
    <row r="157" spans="1:2">
      <c r="A157" s="1">
        <v>-0.3</v>
      </c>
      <c r="B157" s="1">
        <v>4.4</v>
      </c>
    </row>
    <row r="158" spans="1:2">
      <c r="A158" s="1">
        <v>-0.9</v>
      </c>
      <c r="B158" s="1">
        <v>0</v>
      </c>
    </row>
    <row r="159" spans="1:2">
      <c r="A159" s="1">
        <v>-2.5</v>
      </c>
      <c r="B159" s="1">
        <v>0.1</v>
      </c>
    </row>
    <row r="160" spans="1:2">
      <c r="A160" s="1">
        <v>-0.7</v>
      </c>
      <c r="B160" s="1">
        <v>2.7</v>
      </c>
    </row>
    <row r="161" spans="1:2">
      <c r="A161" s="1">
        <v>-5.7</v>
      </c>
      <c r="B161" s="1">
        <v>0</v>
      </c>
    </row>
    <row r="162" spans="1:2">
      <c r="A162" s="1">
        <v>2.3</v>
      </c>
      <c r="B162" s="1">
        <v>24.3</v>
      </c>
    </row>
    <row r="163" spans="1:2">
      <c r="A163" s="1">
        <v>5.4</v>
      </c>
      <c r="B163" s="1">
        <v>2.2</v>
      </c>
    </row>
    <row r="164" spans="1:2">
      <c r="A164" s="1">
        <v>-2.2</v>
      </c>
      <c r="B164" s="1">
        <v>0</v>
      </c>
    </row>
    <row r="165" spans="1:2">
      <c r="A165" s="1">
        <v>-0.8</v>
      </c>
      <c r="B165" s="1">
        <v>8.199999999999999</v>
      </c>
    </row>
    <row r="166" spans="1:2">
      <c r="A166" s="1">
        <v>-0.9</v>
      </c>
      <c r="B166" s="1">
        <v>0</v>
      </c>
    </row>
    <row r="167" spans="1:2">
      <c r="A167" s="1">
        <v>1.2</v>
      </c>
      <c r="B167" s="1">
        <v>6.3</v>
      </c>
    </row>
    <row r="168" spans="1:2">
      <c r="A168" s="1">
        <v>1.7</v>
      </c>
      <c r="B168" s="1">
        <v>3</v>
      </c>
    </row>
    <row r="169" spans="1:2">
      <c r="A169" s="1">
        <v>1.5</v>
      </c>
      <c r="B169" s="1">
        <v>2.5</v>
      </c>
    </row>
    <row r="170" spans="1:2">
      <c r="A170" s="1">
        <v>0.6</v>
      </c>
      <c r="B170" s="1">
        <v>0.2</v>
      </c>
    </row>
    <row r="171" spans="1:2">
      <c r="A171" s="1">
        <v>7.6</v>
      </c>
      <c r="B171" s="1">
        <v>24.4</v>
      </c>
    </row>
    <row r="172" spans="1:2">
      <c r="A172" s="1">
        <v>-1.7</v>
      </c>
      <c r="B172" s="1">
        <v>0</v>
      </c>
    </row>
    <row r="173" spans="1:2">
      <c r="A173" s="1">
        <v>-2.4</v>
      </c>
      <c r="B173" s="1">
        <v>0</v>
      </c>
    </row>
    <row r="174" spans="1:2">
      <c r="A174" s="1">
        <v>-1.7</v>
      </c>
      <c r="B174" s="1">
        <v>1.9</v>
      </c>
    </row>
    <row r="175" spans="1:2">
      <c r="A175" s="1">
        <v>5.3</v>
      </c>
      <c r="B175" s="1">
        <v>3</v>
      </c>
    </row>
    <row r="176" spans="1:2">
      <c r="A176" s="1">
        <v>-4.3</v>
      </c>
      <c r="B176" s="1">
        <v>3.6</v>
      </c>
    </row>
    <row r="177" spans="1:2">
      <c r="A177" s="1">
        <v>-0.8</v>
      </c>
      <c r="B177" s="1">
        <v>1.3</v>
      </c>
    </row>
    <row r="178" spans="1:2">
      <c r="A178" s="1">
        <v>-1.2</v>
      </c>
      <c r="B178" s="1">
        <v>2.7</v>
      </c>
    </row>
    <row r="179" spans="1:2">
      <c r="A179" s="1">
        <v>-1.1</v>
      </c>
      <c r="B179" s="1">
        <v>0.4</v>
      </c>
    </row>
    <row r="180" spans="1:2">
      <c r="A180" s="1">
        <v>-2.5</v>
      </c>
      <c r="B180" s="1">
        <v>0.1</v>
      </c>
    </row>
    <row r="181" spans="1:2">
      <c r="A181" s="1">
        <v>-2.9</v>
      </c>
      <c r="B181" s="1">
        <v>0.1</v>
      </c>
    </row>
    <row r="182" spans="1:2">
      <c r="A182" s="1">
        <v>-1.5</v>
      </c>
      <c r="B182" s="1">
        <v>0.3</v>
      </c>
    </row>
    <row r="183" spans="1:2">
      <c r="A183" s="1">
        <v>-2.7</v>
      </c>
      <c r="B183" s="1">
        <v>0</v>
      </c>
    </row>
    <row r="184" spans="1:2">
      <c r="A184" s="1">
        <v>6.6</v>
      </c>
      <c r="B184" s="1">
        <v>5.5</v>
      </c>
    </row>
    <row r="185" spans="1:2">
      <c r="A185" s="1">
        <v>-3</v>
      </c>
      <c r="B185" s="1">
        <v>0</v>
      </c>
    </row>
    <row r="186" spans="1:2">
      <c r="A186" s="1">
        <v>0.8</v>
      </c>
      <c r="B186" s="1">
        <v>2.4</v>
      </c>
    </row>
    <row r="187" spans="1:2">
      <c r="A187" s="1">
        <v>-2.4</v>
      </c>
      <c r="B187" s="1">
        <v>10.6</v>
      </c>
    </row>
    <row r="188" spans="1:2">
      <c r="A188" s="1">
        <v>0.3</v>
      </c>
      <c r="B188" s="1">
        <v>4.7</v>
      </c>
    </row>
    <row r="189" spans="1:2">
      <c r="A189" s="1">
        <v>2.1</v>
      </c>
      <c r="B189" s="1">
        <v>0</v>
      </c>
    </row>
    <row r="190" spans="1:2">
      <c r="A190" s="1">
        <v>-0.4</v>
      </c>
      <c r="B190" s="1">
        <v>0.1</v>
      </c>
    </row>
    <row r="191" spans="1:2">
      <c r="A191" s="1">
        <v>0.8</v>
      </c>
      <c r="B191" s="1">
        <v>4</v>
      </c>
    </row>
    <row r="192" spans="1:2">
      <c r="A192" s="1">
        <v>5.3</v>
      </c>
      <c r="B192" s="1">
        <v>4.3</v>
      </c>
    </row>
    <row r="193" spans="1:2">
      <c r="A193" s="1">
        <v>1.5</v>
      </c>
      <c r="B193" s="1">
        <v>5.7</v>
      </c>
    </row>
    <row r="194" spans="1:2">
      <c r="A194" s="1">
        <v>0.7</v>
      </c>
      <c r="B194" s="1">
        <v>1.8</v>
      </c>
    </row>
    <row r="195" spans="1:2">
      <c r="A195" s="1">
        <v>-3.9</v>
      </c>
      <c r="B195" s="1">
        <v>4.6</v>
      </c>
    </row>
    <row r="196" spans="1:2">
      <c r="A196" s="1">
        <v>-2.7</v>
      </c>
      <c r="B196" s="1">
        <v>0</v>
      </c>
    </row>
    <row r="197" spans="1:2">
      <c r="A197" s="1">
        <v>2</v>
      </c>
      <c r="B197" s="1">
        <v>8.6</v>
      </c>
    </row>
    <row r="198" spans="1:2">
      <c r="A198" s="1">
        <v>-0.8</v>
      </c>
      <c r="B198" s="1">
        <v>5.5</v>
      </c>
    </row>
    <row r="199" spans="1:2">
      <c r="A199" s="1">
        <v>-0.4</v>
      </c>
      <c r="B199" s="1">
        <v>1.4</v>
      </c>
    </row>
    <row r="200" spans="1:2">
      <c r="A200" s="1">
        <v>4.3</v>
      </c>
      <c r="B200" s="1">
        <v>4.7</v>
      </c>
    </row>
    <row r="201" spans="1:2">
      <c r="A201" s="1">
        <v>-2.8</v>
      </c>
      <c r="B201" s="1">
        <v>1.8</v>
      </c>
    </row>
    <row r="202" spans="1:2">
      <c r="A202" s="1">
        <v>0.3</v>
      </c>
      <c r="B202" s="1">
        <v>9</v>
      </c>
    </row>
    <row r="203" spans="1:2">
      <c r="A203" s="1">
        <v>4.9</v>
      </c>
      <c r="B203" s="1">
        <v>18.9</v>
      </c>
    </row>
    <row r="204" spans="1:2">
      <c r="A204" s="1">
        <v>3.7</v>
      </c>
      <c r="B204" s="1">
        <v>0.1</v>
      </c>
    </row>
    <row r="205" spans="1:2">
      <c r="A205" s="1">
        <v>-0.3</v>
      </c>
      <c r="B205" s="1">
        <v>2.2</v>
      </c>
    </row>
    <row r="206" spans="1:2">
      <c r="A206" s="1">
        <v>-5.9</v>
      </c>
      <c r="B206" s="1">
        <v>2.7</v>
      </c>
    </row>
    <row r="207" spans="1:2">
      <c r="A207" s="1">
        <v>-4</v>
      </c>
      <c r="B207" s="1">
        <v>2.6</v>
      </c>
    </row>
    <row r="208" spans="1:2">
      <c r="A208" s="1">
        <v>2.4</v>
      </c>
      <c r="B208" s="1">
        <v>0</v>
      </c>
    </row>
    <row r="209" spans="1:2">
      <c r="A209" s="1">
        <v>-0.6</v>
      </c>
      <c r="B209" s="1">
        <v>1.4</v>
      </c>
    </row>
    <row r="210" spans="1:2">
      <c r="A210" s="1">
        <v>-0.1</v>
      </c>
      <c r="B210" s="1">
        <v>0.5</v>
      </c>
    </row>
    <row r="211" spans="1:2">
      <c r="A211" s="1">
        <v>-1</v>
      </c>
      <c r="B211" s="1">
        <v>4.2</v>
      </c>
    </row>
    <row r="212" spans="1:2">
      <c r="A212" s="1">
        <v>0</v>
      </c>
      <c r="B212" s="1">
        <v>0</v>
      </c>
    </row>
    <row r="213" spans="1:2">
      <c r="A213" s="1">
        <v>-6.1</v>
      </c>
      <c r="B213" s="1">
        <v>0.4</v>
      </c>
    </row>
    <row r="214" spans="1:2">
      <c r="A214" s="1">
        <v>1.3</v>
      </c>
      <c r="B214" s="1">
        <v>0</v>
      </c>
    </row>
    <row r="215" spans="1:2">
      <c r="A215" s="1">
        <v>3.6</v>
      </c>
      <c r="B215" s="1">
        <v>4</v>
      </c>
    </row>
    <row r="216" spans="1:2">
      <c r="A216" s="1">
        <v>4.8</v>
      </c>
      <c r="B216" s="1">
        <v>7</v>
      </c>
    </row>
    <row r="217" spans="1:2">
      <c r="A217" s="1">
        <v>0.8</v>
      </c>
      <c r="B217" s="1">
        <v>1.8</v>
      </c>
    </row>
    <row r="218" spans="1:2">
      <c r="A218" s="1">
        <v>-1.7</v>
      </c>
      <c r="B218" s="1">
        <v>18.2</v>
      </c>
    </row>
    <row r="219" spans="1:2">
      <c r="A219" s="1">
        <v>-0.3</v>
      </c>
      <c r="B219" s="1">
        <v>16</v>
      </c>
    </row>
    <row r="220" spans="1:2">
      <c r="A220" s="1">
        <v>1</v>
      </c>
      <c r="B220" s="1">
        <v>18.3</v>
      </c>
    </row>
    <row r="221" spans="1:2">
      <c r="A221" s="1">
        <v>-2.4</v>
      </c>
      <c r="B221" s="1">
        <v>0.2</v>
      </c>
    </row>
    <row r="222" spans="1:2">
      <c r="A222" s="1">
        <v>-1.9</v>
      </c>
      <c r="B222" s="1">
        <v>0.7</v>
      </c>
    </row>
    <row r="223" spans="1:2">
      <c r="A223" s="1">
        <v>-5</v>
      </c>
      <c r="B223" s="1">
        <v>4.5</v>
      </c>
    </row>
    <row r="224" spans="1:2">
      <c r="A224" s="1">
        <v>-1.7</v>
      </c>
      <c r="B224" s="1">
        <v>1.7</v>
      </c>
    </row>
    <row r="225" spans="1:2">
      <c r="A225" s="1">
        <v>2.6</v>
      </c>
      <c r="B225" s="1">
        <v>0</v>
      </c>
    </row>
    <row r="226" spans="1:2">
      <c r="A226" s="1">
        <v>-3.5</v>
      </c>
      <c r="B226" s="1">
        <v>1.1</v>
      </c>
    </row>
    <row r="227" spans="1:2">
      <c r="A227" s="1">
        <v>-1.7</v>
      </c>
      <c r="B227" s="1">
        <v>7.5</v>
      </c>
    </row>
    <row r="228" spans="1:2">
      <c r="A228" s="1">
        <v>-3.1</v>
      </c>
      <c r="B228" s="1">
        <v>0</v>
      </c>
    </row>
    <row r="229" spans="1:2">
      <c r="A229" s="1">
        <v>-2</v>
      </c>
      <c r="B229" s="1">
        <v>1.4</v>
      </c>
    </row>
    <row r="230" spans="1:2">
      <c r="A230" s="1">
        <v>-3.7</v>
      </c>
      <c r="B230" s="1">
        <v>0</v>
      </c>
    </row>
    <row r="231" spans="1:2">
      <c r="A231" s="1">
        <v>3.1</v>
      </c>
      <c r="B231" s="1">
        <v>0.9</v>
      </c>
    </row>
    <row r="232" spans="1:2">
      <c r="A232" s="1">
        <v>1.1</v>
      </c>
      <c r="B232" s="1">
        <v>0</v>
      </c>
    </row>
    <row r="233" spans="1:2">
      <c r="A233" s="1">
        <v>-1.6</v>
      </c>
      <c r="B233" s="1">
        <v>0.1</v>
      </c>
    </row>
    <row r="234" spans="1:2">
      <c r="A234" s="1">
        <v>-2.6</v>
      </c>
      <c r="B234" s="1">
        <v>0</v>
      </c>
    </row>
    <row r="235" spans="1:2">
      <c r="A235" s="1">
        <v>-0.4</v>
      </c>
      <c r="B235" s="1">
        <v>0</v>
      </c>
    </row>
    <row r="236" spans="1:2">
      <c r="A236" s="1">
        <v>0.8</v>
      </c>
      <c r="B236" s="1">
        <v>2.8</v>
      </c>
    </row>
    <row r="237" spans="1:2">
      <c r="A237" s="1">
        <v>-0.5</v>
      </c>
      <c r="B237" s="1">
        <v>3.8</v>
      </c>
    </row>
    <row r="238" spans="1:2">
      <c r="A238" s="1">
        <v>-0.1</v>
      </c>
      <c r="B238" s="1">
        <v>3.3</v>
      </c>
    </row>
    <row r="239" spans="1:2">
      <c r="A239" s="1">
        <v>1.9</v>
      </c>
      <c r="B239" s="1">
        <v>0.6</v>
      </c>
    </row>
    <row r="240" spans="1:2">
      <c r="A240" s="1">
        <v>2.5</v>
      </c>
      <c r="B240" s="1">
        <v>0</v>
      </c>
    </row>
    <row r="241" spans="1:2">
      <c r="A241" s="1">
        <v>3.4</v>
      </c>
      <c r="B241" s="1">
        <v>6.9</v>
      </c>
    </row>
    <row r="242" spans="1:2">
      <c r="A242" s="1">
        <v>5.9</v>
      </c>
      <c r="B242" s="1">
        <v>5.2</v>
      </c>
    </row>
    <row r="243" spans="1:2">
      <c r="A243" s="1">
        <v>-0.7</v>
      </c>
      <c r="B243" s="1">
        <v>0</v>
      </c>
    </row>
    <row r="244" spans="1:2">
      <c r="A244" s="1">
        <v>-2</v>
      </c>
      <c r="B244" s="1">
        <v>0.2</v>
      </c>
    </row>
    <row r="245" spans="1:2">
      <c r="A245" s="1">
        <v>3.5</v>
      </c>
      <c r="B245" s="1">
        <v>0.1</v>
      </c>
    </row>
    <row r="246" spans="1:2">
      <c r="A246" s="1">
        <v>5</v>
      </c>
      <c r="B246" s="1">
        <v>9.4</v>
      </c>
    </row>
    <row r="247" spans="1:2">
      <c r="A247" s="1">
        <v>-2.9</v>
      </c>
      <c r="B247" s="1">
        <v>11.4</v>
      </c>
    </row>
    <row r="248" spans="1:2">
      <c r="A248" s="1">
        <v>-0.1</v>
      </c>
      <c r="B248" s="1">
        <v>3.2</v>
      </c>
    </row>
    <row r="249" spans="1:2">
      <c r="A249" s="1">
        <v>-0.3</v>
      </c>
      <c r="B249" s="1">
        <v>0</v>
      </c>
    </row>
    <row r="250" spans="1:2">
      <c r="A250" s="1">
        <v>3</v>
      </c>
      <c r="B250" s="1">
        <v>0</v>
      </c>
    </row>
    <row r="251" spans="1:2">
      <c r="A251" s="1">
        <v>2.6</v>
      </c>
      <c r="B251" s="1">
        <v>12</v>
      </c>
    </row>
    <row r="252" spans="1:2">
      <c r="A252" s="1">
        <v>3.2</v>
      </c>
      <c r="B252" s="1">
        <v>4.3</v>
      </c>
    </row>
    <row r="253" spans="1:2">
      <c r="A253" s="1">
        <v>1.5</v>
      </c>
      <c r="B253" s="1">
        <v>0.9</v>
      </c>
    </row>
    <row r="254" spans="1:2">
      <c r="A254" s="1">
        <v>2.9</v>
      </c>
      <c r="B254" s="1">
        <v>1.3</v>
      </c>
    </row>
    <row r="255" spans="1:2">
      <c r="A255" s="1">
        <v>2.1</v>
      </c>
      <c r="B255" s="1">
        <v>0.1</v>
      </c>
    </row>
    <row r="256" spans="1:2">
      <c r="A256" s="1">
        <v>1.4</v>
      </c>
      <c r="B256" s="1">
        <v>0</v>
      </c>
    </row>
    <row r="257" spans="1:2">
      <c r="A257" s="1">
        <v>0</v>
      </c>
      <c r="B257" s="1">
        <v>4.7</v>
      </c>
    </row>
    <row r="258" spans="1:2">
      <c r="A258" s="1">
        <v>-0.7</v>
      </c>
      <c r="B258" s="1">
        <v>3.3</v>
      </c>
    </row>
    <row r="259" spans="1:2">
      <c r="A259" s="1">
        <v>3.3</v>
      </c>
      <c r="B259" s="1">
        <v>1.9</v>
      </c>
    </row>
    <row r="260" spans="1:2">
      <c r="A260" s="1">
        <v>-7.8</v>
      </c>
      <c r="B260" s="1">
        <v>9.300000000000001</v>
      </c>
    </row>
    <row r="261" spans="1:2">
      <c r="A261" s="1">
        <v>-1.8</v>
      </c>
      <c r="B261" s="1">
        <v>0</v>
      </c>
    </row>
    <row r="262" spans="1:2">
      <c r="A262" s="1">
        <v>0.1</v>
      </c>
      <c r="B262" s="1">
        <v>0</v>
      </c>
    </row>
    <row r="263" spans="1:2">
      <c r="A263" s="1">
        <v>-3.5</v>
      </c>
      <c r="B263" s="1">
        <v>0.5</v>
      </c>
    </row>
    <row r="264" spans="1:2">
      <c r="A264" s="1">
        <v>-3.1</v>
      </c>
      <c r="B264" s="1">
        <v>0.1</v>
      </c>
    </row>
    <row r="265" spans="1:2">
      <c r="A265" s="1">
        <v>0.6</v>
      </c>
      <c r="B265" s="1">
        <v>0</v>
      </c>
    </row>
    <row r="266" spans="1:2">
      <c r="A266" s="1">
        <v>2</v>
      </c>
      <c r="B266" s="1">
        <v>0</v>
      </c>
    </row>
    <row r="267" spans="1:2">
      <c r="A267" s="1">
        <v>-2.5</v>
      </c>
      <c r="B267" s="1">
        <v>8.199999999999999</v>
      </c>
    </row>
    <row r="268" spans="1:2">
      <c r="A268" s="1">
        <v>0.5</v>
      </c>
      <c r="B268" s="1">
        <v>15.3</v>
      </c>
    </row>
    <row r="269" spans="1:2">
      <c r="A269" s="1">
        <v>0.4</v>
      </c>
      <c r="B269" s="1">
        <v>0</v>
      </c>
    </row>
    <row r="270" spans="1:2">
      <c r="A270" s="1">
        <v>-0.3</v>
      </c>
      <c r="B270" s="1">
        <v>3.7</v>
      </c>
    </row>
    <row r="271" spans="1:2">
      <c r="A271" s="1">
        <v>3.5</v>
      </c>
      <c r="B271" s="1">
        <v>0.1</v>
      </c>
    </row>
    <row r="272" spans="1:2">
      <c r="A272" s="1">
        <v>0.7</v>
      </c>
      <c r="B272" s="1">
        <v>0</v>
      </c>
    </row>
    <row r="273" spans="1:2">
      <c r="A273" s="1">
        <v>1.4</v>
      </c>
      <c r="B273" s="1">
        <v>1.1</v>
      </c>
    </row>
    <row r="274" spans="1:2">
      <c r="A274" s="1">
        <v>-2.8</v>
      </c>
      <c r="B274" s="1">
        <v>1.9</v>
      </c>
    </row>
    <row r="275" spans="1:2">
      <c r="A275" s="1">
        <v>-0.8</v>
      </c>
      <c r="B275" s="1">
        <v>7.3</v>
      </c>
    </row>
    <row r="276" spans="1:2">
      <c r="A276" s="1">
        <v>-2.6</v>
      </c>
      <c r="B276" s="1">
        <v>0</v>
      </c>
    </row>
    <row r="277" spans="1:2">
      <c r="A277" s="1">
        <v>1.1</v>
      </c>
      <c r="B277" s="1">
        <v>20.1</v>
      </c>
    </row>
    <row r="278" spans="1:2">
      <c r="A278" s="1">
        <v>-1.9</v>
      </c>
      <c r="B278" s="1">
        <v>5.1</v>
      </c>
    </row>
    <row r="279" spans="1:2">
      <c r="A279" s="1">
        <v>-0.6</v>
      </c>
      <c r="B279" s="1">
        <v>0.1</v>
      </c>
    </row>
    <row r="280" spans="1:2">
      <c r="A280" s="1">
        <v>1.1</v>
      </c>
      <c r="B280" s="1">
        <v>3.7</v>
      </c>
    </row>
    <row r="281" spans="1:2">
      <c r="A281" s="1">
        <v>-1.8</v>
      </c>
      <c r="B281" s="1">
        <v>5</v>
      </c>
    </row>
    <row r="282" spans="1:2">
      <c r="A282" s="1">
        <v>-7.5</v>
      </c>
      <c r="B282" s="1">
        <v>23</v>
      </c>
    </row>
    <row r="283" spans="1:2">
      <c r="A283" s="1">
        <v>9.199999999999999</v>
      </c>
      <c r="B283" s="1">
        <v>23.1</v>
      </c>
    </row>
    <row r="284" spans="1:2">
      <c r="A284" s="1">
        <v>-1.3</v>
      </c>
      <c r="B284" s="1">
        <v>2.7</v>
      </c>
    </row>
    <row r="285" spans="1:2">
      <c r="A285" s="1">
        <v>0.5</v>
      </c>
      <c r="B285" s="1">
        <v>0.3</v>
      </c>
    </row>
    <row r="286" spans="1:2">
      <c r="A286" s="1">
        <v>3.5</v>
      </c>
      <c r="B286" s="1">
        <v>21.9</v>
      </c>
    </row>
    <row r="287" spans="1:2">
      <c r="A287" s="1">
        <v>2.9</v>
      </c>
      <c r="B287" s="1">
        <v>0.2</v>
      </c>
    </row>
    <row r="288" spans="1:2">
      <c r="A288" s="1">
        <v>-3.8</v>
      </c>
      <c r="B288" s="1">
        <v>0.1</v>
      </c>
    </row>
    <row r="289" spans="1:2">
      <c r="A289" s="1">
        <v>6.2</v>
      </c>
      <c r="B289" s="1">
        <v>9</v>
      </c>
    </row>
    <row r="290" spans="1:2">
      <c r="A290" s="1">
        <v>2</v>
      </c>
      <c r="B290" s="1">
        <v>10</v>
      </c>
    </row>
    <row r="291" spans="1:2">
      <c r="A291" s="1">
        <v>8.699999999999999</v>
      </c>
      <c r="B291" s="1">
        <v>11.6</v>
      </c>
    </row>
    <row r="292" spans="1:2">
      <c r="A292" s="1">
        <v>3.2</v>
      </c>
      <c r="B292" s="1">
        <v>9.6</v>
      </c>
    </row>
    <row r="293" spans="1:2">
      <c r="A293" s="1">
        <v>3.9</v>
      </c>
      <c r="B293" s="1">
        <v>0</v>
      </c>
    </row>
    <row r="294" spans="1:2">
      <c r="A294" s="1">
        <v>-3.8</v>
      </c>
      <c r="B294" s="1">
        <v>25.3</v>
      </c>
    </row>
    <row r="295" spans="1:2">
      <c r="A295" s="1">
        <v>3.4</v>
      </c>
      <c r="B295" s="1">
        <v>8.5</v>
      </c>
    </row>
    <row r="296" spans="1:2">
      <c r="A296" s="1">
        <v>2</v>
      </c>
      <c r="B296" s="1">
        <v>0.2</v>
      </c>
    </row>
    <row r="297" spans="1:2">
      <c r="A297" s="1">
        <v>8.6</v>
      </c>
      <c r="B297" s="1">
        <v>12</v>
      </c>
    </row>
    <row r="298" spans="1:2">
      <c r="A298" s="1">
        <v>3.6</v>
      </c>
      <c r="B298" s="1">
        <v>0</v>
      </c>
    </row>
    <row r="299" spans="1:2">
      <c r="A299" s="1">
        <v>0.1</v>
      </c>
      <c r="B299" s="1">
        <v>10</v>
      </c>
    </row>
    <row r="300" spans="1:2">
      <c r="A300" s="1">
        <v>3.5</v>
      </c>
      <c r="B300" s="1">
        <v>0</v>
      </c>
    </row>
    <row r="301" spans="1:2">
      <c r="A301" s="1">
        <v>2</v>
      </c>
      <c r="B301" s="1">
        <v>2.4</v>
      </c>
    </row>
    <row r="302" spans="1:2">
      <c r="A302" s="1">
        <v>3.2</v>
      </c>
      <c r="B302" s="1">
        <v>0.4</v>
      </c>
    </row>
    <row r="303" spans="1:2">
      <c r="A303" s="1">
        <v>-5</v>
      </c>
      <c r="B303" s="1">
        <v>4.6</v>
      </c>
    </row>
    <row r="304" spans="1:2">
      <c r="A304" s="1">
        <v>4.8</v>
      </c>
      <c r="B304" s="1">
        <v>6.3</v>
      </c>
    </row>
    <row r="305" spans="1:2">
      <c r="A305" s="1">
        <v>8.199999999999999</v>
      </c>
      <c r="B305" s="1">
        <v>4.5</v>
      </c>
    </row>
    <row r="306" spans="1:2">
      <c r="A306" s="1">
        <v>5.8</v>
      </c>
      <c r="B306" s="1">
        <v>1.6</v>
      </c>
    </row>
    <row r="307" spans="1:2">
      <c r="A307" s="1">
        <v>2.5</v>
      </c>
      <c r="B307" s="1">
        <v>11.3</v>
      </c>
    </row>
    <row r="308" spans="1:2">
      <c r="A308" s="1">
        <v>2.1</v>
      </c>
      <c r="B308" s="1">
        <v>0</v>
      </c>
    </row>
    <row r="309" spans="1:2">
      <c r="A309" s="1">
        <v>1.9</v>
      </c>
      <c r="B309" s="1">
        <v>4.9</v>
      </c>
    </row>
    <row r="310" spans="1:2">
      <c r="A310" s="1">
        <v>6.3</v>
      </c>
      <c r="B310" s="1">
        <v>19.2</v>
      </c>
    </row>
    <row r="311" spans="1:2">
      <c r="A311" s="1">
        <v>8.6</v>
      </c>
      <c r="B311" s="1">
        <v>16.7</v>
      </c>
    </row>
    <row r="312" spans="1:2">
      <c r="A312" s="1">
        <v>4.4</v>
      </c>
      <c r="B312" s="1">
        <v>10.8</v>
      </c>
    </row>
    <row r="313" spans="1:2">
      <c r="A313" s="1">
        <v>9.1</v>
      </c>
      <c r="B313" s="1">
        <v>20.4</v>
      </c>
    </row>
    <row r="314" spans="1:2">
      <c r="A314" s="1">
        <v>2.3</v>
      </c>
      <c r="B314" s="1">
        <v>0</v>
      </c>
    </row>
    <row r="315" spans="1:2">
      <c r="A315" s="1">
        <v>5.5</v>
      </c>
      <c r="B315" s="1">
        <v>12.1</v>
      </c>
    </row>
    <row r="316" spans="1:2">
      <c r="A316" s="1">
        <v>4.8</v>
      </c>
      <c r="B316" s="1">
        <v>23.3</v>
      </c>
    </row>
    <row r="317" spans="1:2">
      <c r="A317" s="1">
        <v>3.1</v>
      </c>
      <c r="B317" s="1">
        <v>18.5</v>
      </c>
    </row>
    <row r="318" spans="1:2">
      <c r="A318" s="1">
        <v>7.3</v>
      </c>
      <c r="B318" s="1">
        <v>26.1</v>
      </c>
    </row>
    <row r="319" spans="1:2">
      <c r="A319" s="1">
        <v>4.9</v>
      </c>
      <c r="B319" s="1">
        <v>13.3</v>
      </c>
    </row>
    <row r="320" spans="1:2">
      <c r="A320" s="1">
        <v>-0.4</v>
      </c>
      <c r="B320" s="1">
        <v>16.7</v>
      </c>
    </row>
    <row r="321" spans="1:2">
      <c r="A321" s="1">
        <v>5.1</v>
      </c>
      <c r="B321" s="1">
        <v>0.1</v>
      </c>
    </row>
    <row r="322" spans="1:2">
      <c r="A322" s="1">
        <v>0.2</v>
      </c>
      <c r="B322" s="1">
        <v>14.4</v>
      </c>
    </row>
    <row r="323" spans="1:2">
      <c r="A323" s="1">
        <v>14</v>
      </c>
      <c r="B323" s="1">
        <v>23.4</v>
      </c>
    </row>
    <row r="324" spans="1:2">
      <c r="A324" s="1">
        <v>7.7</v>
      </c>
      <c r="B324" s="1">
        <v>11.2</v>
      </c>
    </row>
    <row r="325" spans="1:2">
      <c r="A325" s="1">
        <v>6.1</v>
      </c>
      <c r="B325" s="1">
        <v>14.8</v>
      </c>
    </row>
    <row r="326" spans="1:2">
      <c r="A326" s="1">
        <v>7.6</v>
      </c>
      <c r="B326" s="1">
        <v>12</v>
      </c>
    </row>
    <row r="327" spans="1:2">
      <c r="A327" s="1">
        <v>-5.5</v>
      </c>
      <c r="B327" s="1">
        <v>6.7</v>
      </c>
    </row>
    <row r="328" spans="1:2">
      <c r="A328" s="1">
        <v>8.699999999999999</v>
      </c>
      <c r="B328" s="1">
        <v>12.4</v>
      </c>
    </row>
    <row r="329" spans="1:2">
      <c r="A329" s="1">
        <v>7.6</v>
      </c>
      <c r="B329" s="1">
        <v>34.2</v>
      </c>
    </row>
    <row r="330" spans="1:2">
      <c r="A330" s="1">
        <v>-5.2</v>
      </c>
      <c r="B330" s="1">
        <v>0</v>
      </c>
    </row>
    <row r="331" spans="1:2">
      <c r="A331" s="1">
        <v>4.3</v>
      </c>
      <c r="B331" s="1">
        <v>9.199999999999999</v>
      </c>
    </row>
    <row r="332" spans="1:2">
      <c r="A332" s="1">
        <v>1.1</v>
      </c>
      <c r="B332" s="1">
        <v>12.1</v>
      </c>
    </row>
    <row r="333" spans="1:2">
      <c r="A333" s="1">
        <v>2.3</v>
      </c>
      <c r="B333" s="1">
        <v>14.4</v>
      </c>
    </row>
    <row r="334" spans="1:2">
      <c r="A334" s="1">
        <v>10.2</v>
      </c>
      <c r="B334" s="1">
        <v>25</v>
      </c>
    </row>
    <row r="335" spans="1:2">
      <c r="A335" s="1">
        <v>17.3</v>
      </c>
      <c r="B335" s="1">
        <v>1.2</v>
      </c>
    </row>
    <row r="336" spans="1:2">
      <c r="A336" s="1">
        <v>6.1</v>
      </c>
      <c r="B336" s="1">
        <v>14.6</v>
      </c>
    </row>
    <row r="337" spans="1:2">
      <c r="A337" s="1">
        <v>6.3</v>
      </c>
      <c r="B337" s="1">
        <v>0</v>
      </c>
    </row>
    <row r="338" spans="1:2">
      <c r="A338" s="1">
        <v>19.5</v>
      </c>
      <c r="B338" s="1">
        <v>14.9</v>
      </c>
    </row>
    <row r="339" spans="1:2">
      <c r="A339" s="1">
        <v>8.300000000000001</v>
      </c>
      <c r="B339" s="1">
        <v>16.8</v>
      </c>
    </row>
    <row r="340" spans="1:2">
      <c r="A340" s="1">
        <v>11.2</v>
      </c>
      <c r="B340" s="1">
        <v>27.6</v>
      </c>
    </row>
    <row r="341" spans="1:2">
      <c r="A341" s="1">
        <v>5.5</v>
      </c>
      <c r="B341" s="1">
        <v>10.9</v>
      </c>
    </row>
    <row r="342" spans="1:2">
      <c r="A342" s="1">
        <v>5.2</v>
      </c>
      <c r="B342" s="1">
        <v>12.8</v>
      </c>
    </row>
    <row r="343" spans="1:2">
      <c r="A343" s="1">
        <v>4.7</v>
      </c>
      <c r="B343" s="1">
        <v>23.9</v>
      </c>
    </row>
    <row r="344" spans="1:2">
      <c r="A344" s="1">
        <v>2.7</v>
      </c>
      <c r="B344" s="1">
        <v>30.8</v>
      </c>
    </row>
    <row r="345" spans="1:2">
      <c r="A345" s="1">
        <v>10.6</v>
      </c>
      <c r="B345" s="1">
        <v>8</v>
      </c>
    </row>
    <row r="346" spans="1:2">
      <c r="A346" s="1">
        <v>8.9</v>
      </c>
      <c r="B346" s="1">
        <v>10.7</v>
      </c>
    </row>
    <row r="347" spans="1:2">
      <c r="A347" s="1">
        <v>11.7</v>
      </c>
      <c r="B347" s="1">
        <v>21.1</v>
      </c>
    </row>
    <row r="348" spans="1:2">
      <c r="A348" s="1">
        <v>11.9</v>
      </c>
      <c r="B348" s="1">
        <v>31.9</v>
      </c>
    </row>
    <row r="349" spans="1:2">
      <c r="A349" s="1">
        <v>7.6</v>
      </c>
      <c r="B349" s="1">
        <v>44.3</v>
      </c>
    </row>
    <row r="350" spans="1:2">
      <c r="A350" s="1">
        <v>6.4</v>
      </c>
      <c r="B350" s="1">
        <v>15</v>
      </c>
    </row>
    <row r="351" spans="1:2">
      <c r="A351" s="1">
        <v>12.7</v>
      </c>
      <c r="B351" s="1">
        <v>9</v>
      </c>
    </row>
    <row r="352" spans="1:2">
      <c r="A352" s="1">
        <v>8.5</v>
      </c>
      <c r="B352" s="1">
        <v>25</v>
      </c>
    </row>
    <row r="353" spans="1:2">
      <c r="A353" s="1">
        <v>12.4</v>
      </c>
      <c r="B353" s="1">
        <v>27.1</v>
      </c>
    </row>
    <row r="354" spans="1:2">
      <c r="A354" s="1">
        <v>5.1</v>
      </c>
      <c r="B354" s="1">
        <v>17.7</v>
      </c>
    </row>
    <row r="355" spans="1:2">
      <c r="A355" s="1">
        <v>8</v>
      </c>
      <c r="B355" s="1">
        <v>8</v>
      </c>
    </row>
    <row r="356" spans="1:2">
      <c r="A356" s="1">
        <v>16</v>
      </c>
      <c r="B356" s="1">
        <v>26.6</v>
      </c>
    </row>
    <row r="357" spans="1:2">
      <c r="A357" s="1">
        <v>20.9</v>
      </c>
      <c r="B357" s="1">
        <v>13</v>
      </c>
    </row>
    <row r="358" spans="1:2">
      <c r="A358" s="1">
        <v>12.2</v>
      </c>
      <c r="B358" s="1">
        <v>34.2</v>
      </c>
    </row>
    <row r="359" spans="1:2">
      <c r="A359" s="1">
        <v>29.5</v>
      </c>
      <c r="B359" s="1">
        <v>36.7</v>
      </c>
    </row>
    <row r="360" spans="1:2">
      <c r="A360" s="1">
        <v>0</v>
      </c>
      <c r="B360" s="1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307</v>
      </c>
    </row>
    <row r="3" spans="1:2">
      <c r="A3" s="2" t="s">
        <v>305</v>
      </c>
      <c r="B3" s="2" t="s">
        <v>306</v>
      </c>
    </row>
    <row r="4" spans="1:2">
      <c r="A4" s="1" t="s">
        <v>299</v>
      </c>
      <c r="B4" s="1">
        <v>48.8</v>
      </c>
    </row>
    <row r="5" spans="1:2">
      <c r="A5" s="1" t="s">
        <v>300</v>
      </c>
      <c r="B5" s="1">
        <v>33.2</v>
      </c>
    </row>
    <row r="6" spans="1:2">
      <c r="A6" s="1" t="s">
        <v>301</v>
      </c>
      <c r="B6" s="1">
        <v>4.1</v>
      </c>
    </row>
    <row r="7" spans="1:2">
      <c r="A7" s="1" t="s">
        <v>302</v>
      </c>
      <c r="B7" s="1">
        <v>3.5</v>
      </c>
    </row>
    <row r="8" spans="1:2">
      <c r="A8" s="1" t="s">
        <v>303</v>
      </c>
      <c r="B8" s="1">
        <v>7</v>
      </c>
    </row>
    <row r="9" spans="1:2">
      <c r="A9" s="1" t="s">
        <v>304</v>
      </c>
      <c r="B9" s="1">
        <v>3.4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316</v>
      </c>
    </row>
    <row r="3" spans="1:2">
      <c r="A3" s="2" t="s">
        <v>314</v>
      </c>
      <c r="B3" s="2" t="s">
        <v>315</v>
      </c>
    </row>
    <row r="4" spans="1:2">
      <c r="A4" s="1" t="s">
        <v>308</v>
      </c>
      <c r="B4" s="1">
        <v>32.7</v>
      </c>
    </row>
    <row r="5" spans="1:2">
      <c r="A5" s="1" t="s">
        <v>309</v>
      </c>
      <c r="B5" s="1">
        <v>19.6</v>
      </c>
    </row>
    <row r="6" spans="1:2">
      <c r="A6" s="1" t="s">
        <v>310</v>
      </c>
      <c r="B6" s="1">
        <v>13.3</v>
      </c>
    </row>
    <row r="7" spans="1:2">
      <c r="A7" s="1" t="s">
        <v>311</v>
      </c>
      <c r="B7" s="1">
        <v>15.3</v>
      </c>
    </row>
    <row r="8" spans="1:2">
      <c r="A8" s="1" t="s">
        <v>312</v>
      </c>
      <c r="B8" s="1">
        <v>7.5</v>
      </c>
    </row>
    <row r="9" spans="1:2">
      <c r="A9" s="1" t="s">
        <v>313</v>
      </c>
      <c r="B9" s="1">
        <v>11.6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2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319</v>
      </c>
    </row>
    <row r="3" spans="1:4">
      <c r="A3" s="2" t="s">
        <v>44</v>
      </c>
      <c r="B3" s="2" t="s">
        <v>204</v>
      </c>
      <c r="C3" s="2" t="s">
        <v>317</v>
      </c>
      <c r="D3" s="2" t="s">
        <v>318</v>
      </c>
    </row>
    <row r="4" spans="1:4">
      <c r="A4" s="1">
        <v>2007</v>
      </c>
      <c r="B4" s="1">
        <v>51.9</v>
      </c>
      <c r="C4" s="1">
        <v>56.9</v>
      </c>
      <c r="D4" s="1">
        <v>44.1</v>
      </c>
    </row>
    <row r="5" spans="1:4">
      <c r="A5" s="1">
        <v>2008</v>
      </c>
      <c r="B5" s="1">
        <v>53.2</v>
      </c>
      <c r="C5" s="1">
        <v>56.9</v>
      </c>
      <c r="D5" s="1">
        <v>42.9</v>
      </c>
    </row>
    <row r="6" spans="1:4">
      <c r="A6" s="1">
        <v>2009</v>
      </c>
      <c r="B6" s="1">
        <v>57.3</v>
      </c>
      <c r="C6" s="1">
        <v>56.9</v>
      </c>
      <c r="D6" s="1">
        <v>43.9</v>
      </c>
    </row>
    <row r="7" spans="1:4">
      <c r="A7" s="1">
        <v>2010</v>
      </c>
      <c r="B7" s="1">
        <v>56.3</v>
      </c>
      <c r="C7" s="1">
        <v>56.9</v>
      </c>
      <c r="D7" s="1">
        <v>44.1</v>
      </c>
    </row>
    <row r="8" spans="1:4">
      <c r="A8" s="1">
        <v>2011</v>
      </c>
      <c r="B8" s="1">
        <v>57</v>
      </c>
      <c r="C8" s="1">
        <v>56.9</v>
      </c>
      <c r="D8" s="1">
        <v>44.1</v>
      </c>
    </row>
    <row r="9" spans="1:4">
      <c r="A9" s="1">
        <v>2012</v>
      </c>
      <c r="B9" s="1">
        <v>55.8</v>
      </c>
      <c r="C9" s="1">
        <v>56.9</v>
      </c>
      <c r="D9" s="1">
        <v>43.8</v>
      </c>
    </row>
    <row r="10" spans="1:4">
      <c r="A10" s="1">
        <v>2013</v>
      </c>
      <c r="B10" s="1">
        <v>56.2</v>
      </c>
      <c r="C10" s="1">
        <v>56.9</v>
      </c>
      <c r="D10" s="1">
        <v>43.4</v>
      </c>
    </row>
    <row r="11" spans="1:4">
      <c r="A11" s="1">
        <v>2014</v>
      </c>
      <c r="B11" s="1">
        <v>57.1</v>
      </c>
      <c r="C11" s="1">
        <v>56.9</v>
      </c>
      <c r="D11" s="1">
        <v>42.8</v>
      </c>
    </row>
    <row r="12" spans="1:4">
      <c r="A12" s="1">
        <v>2015</v>
      </c>
      <c r="B12" s="1">
        <v>58.3</v>
      </c>
      <c r="C12" s="1">
        <v>56.9</v>
      </c>
      <c r="D12" s="1">
        <v>43.3</v>
      </c>
    </row>
    <row r="13" spans="1:4">
      <c r="A13" s="1">
        <v>2016</v>
      </c>
      <c r="B13" s="1">
        <v>58.9</v>
      </c>
      <c r="C13" s="1">
        <v>56.9</v>
      </c>
      <c r="D13" s="1">
        <v>43.5</v>
      </c>
    </row>
    <row r="14" spans="1:4">
      <c r="A14" s="1">
        <v>2017</v>
      </c>
      <c r="B14" s="1">
        <v>59</v>
      </c>
      <c r="C14" s="1">
        <v>56.9</v>
      </c>
      <c r="D14" s="1">
        <v>43.2</v>
      </c>
    </row>
    <row r="15" spans="1:4">
      <c r="A15" s="1">
        <v>2018</v>
      </c>
      <c r="B15" s="1">
        <v>58.7</v>
      </c>
      <c r="C15" s="1">
        <v>56.9</v>
      </c>
      <c r="D15" s="1">
        <v>43.1</v>
      </c>
    </row>
    <row r="16" spans="1:4">
      <c r="A16" s="1">
        <v>2019</v>
      </c>
      <c r="B16" s="1">
        <v>59.4</v>
      </c>
      <c r="C16" s="1">
        <v>56.9</v>
      </c>
      <c r="D16" s="1">
        <v>43.2</v>
      </c>
    </row>
    <row r="17" spans="1:4">
      <c r="A17" s="1">
        <v>2020</v>
      </c>
      <c r="B17" s="1">
        <v>64.5</v>
      </c>
      <c r="C17" s="1">
        <v>56.9</v>
      </c>
      <c r="D17" s="1">
        <v>43.3</v>
      </c>
    </row>
    <row r="18" spans="1:4">
      <c r="A18" s="1">
        <v>2021</v>
      </c>
      <c r="B18" s="1">
        <v>60.9</v>
      </c>
      <c r="C18" s="1">
        <v>56.9</v>
      </c>
      <c r="D18" s="1">
        <v>45.1</v>
      </c>
    </row>
    <row r="19" spans="1:4">
      <c r="A19" s="1">
        <v>2022</v>
      </c>
      <c r="B19" s="1">
        <v>58.9</v>
      </c>
      <c r="C19" s="1">
        <v>56.9</v>
      </c>
      <c r="D19" s="1">
        <v>43.9</v>
      </c>
    </row>
    <row r="20" spans="1:4">
      <c r="A20" s="1">
        <v>2023</v>
      </c>
      <c r="B20" s="1">
        <v>60.5</v>
      </c>
      <c r="C20" s="1">
        <v>56.9</v>
      </c>
      <c r="D20" s="1">
        <v>43</v>
      </c>
    </row>
    <row r="21" spans="1:4">
      <c r="A21" s="1">
        <v>2024</v>
      </c>
      <c r="B21" s="1">
        <v>62</v>
      </c>
      <c r="C21" s="1">
        <v>56.9</v>
      </c>
      <c r="D21" s="1">
        <v>42.6</v>
      </c>
    </row>
    <row r="22" spans="1:4">
      <c r="A22" s="1">
        <v>2025</v>
      </c>
      <c r="B22" s="1">
        <v>63.9</v>
      </c>
      <c r="C22" s="1">
        <v>56.9</v>
      </c>
      <c r="D22" s="1">
        <v>42.2</v>
      </c>
    </row>
    <row r="23" spans="1:4">
      <c r="A23" s="1">
        <v>2026</v>
      </c>
      <c r="B23" s="1">
        <v>64.09999999999999</v>
      </c>
      <c r="C23" s="1">
        <v>56.9</v>
      </c>
      <c r="D23" s="1">
        <v>42.1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325</v>
      </c>
    </row>
    <row r="3" spans="1:6">
      <c r="A3" s="2" t="s">
        <v>44</v>
      </c>
      <c r="B3" s="2" t="s">
        <v>320</v>
      </c>
      <c r="C3" s="2" t="s">
        <v>321</v>
      </c>
      <c r="D3" s="2" t="s">
        <v>322</v>
      </c>
      <c r="E3" s="2" t="s">
        <v>323</v>
      </c>
      <c r="F3" s="2" t="s">
        <v>324</v>
      </c>
    </row>
    <row r="4" spans="1:6">
      <c r="A4" s="1">
        <v>2007</v>
      </c>
      <c r="B4" s="1">
        <v>45.9</v>
      </c>
      <c r="C4" s="1">
        <v>51.9</v>
      </c>
      <c r="D4" s="1">
        <v>38.8</v>
      </c>
      <c r="E4" s="1">
        <v>49.4</v>
      </c>
      <c r="F4" s="1">
        <v>49.5</v>
      </c>
    </row>
    <row r="5" spans="1:6">
      <c r="A5" s="1">
        <v>2008</v>
      </c>
      <c r="B5" s="1">
        <v>47.2</v>
      </c>
      <c r="C5" s="1">
        <v>53.2</v>
      </c>
      <c r="D5" s="1">
        <v>40.6</v>
      </c>
      <c r="E5" s="1">
        <v>50.5</v>
      </c>
      <c r="F5" s="1">
        <v>50.3</v>
      </c>
    </row>
    <row r="6" spans="1:6">
      <c r="A6" s="1">
        <v>2009</v>
      </c>
      <c r="B6" s="1">
        <v>51.2</v>
      </c>
      <c r="C6" s="1">
        <v>57.3</v>
      </c>
      <c r="D6" s="1">
        <v>44.1</v>
      </c>
      <c r="E6" s="1">
        <v>52.8</v>
      </c>
      <c r="F6" s="1">
        <v>56.3</v>
      </c>
    </row>
    <row r="7" spans="1:6">
      <c r="A7" s="1">
        <v>2010</v>
      </c>
      <c r="B7" s="1">
        <v>51.1</v>
      </c>
      <c r="C7" s="1">
        <v>56.3</v>
      </c>
      <c r="D7" s="1">
        <v>43.7</v>
      </c>
      <c r="E7" s="1">
        <v>50.9</v>
      </c>
      <c r="F7" s="1">
        <v>56.5</v>
      </c>
    </row>
    <row r="8" spans="1:6">
      <c r="A8" s="1">
        <v>2011</v>
      </c>
      <c r="B8" s="1">
        <v>49.6</v>
      </c>
      <c r="C8" s="1">
        <v>57</v>
      </c>
      <c r="D8" s="1">
        <v>42.9</v>
      </c>
      <c r="E8" s="1">
        <v>50.3</v>
      </c>
      <c r="F8" s="1">
        <v>56.3</v>
      </c>
    </row>
    <row r="9" spans="1:6">
      <c r="A9" s="1">
        <v>2012</v>
      </c>
      <c r="B9" s="1">
        <v>50.3</v>
      </c>
      <c r="C9" s="1">
        <v>55.8</v>
      </c>
      <c r="D9" s="1">
        <v>42.4</v>
      </c>
      <c r="E9" s="1">
        <v>51.3</v>
      </c>
      <c r="F9" s="1">
        <v>57.9</v>
      </c>
    </row>
    <row r="10" spans="1:6">
      <c r="A10" s="1">
        <v>2013</v>
      </c>
      <c r="B10" s="1">
        <v>50.3</v>
      </c>
      <c r="C10" s="1">
        <v>56.2</v>
      </c>
      <c r="D10" s="1">
        <v>41.8</v>
      </c>
      <c r="E10" s="1">
        <v>52.4</v>
      </c>
      <c r="F10" s="1">
        <v>55.6</v>
      </c>
    </row>
    <row r="11" spans="1:6">
      <c r="A11" s="1">
        <v>2014</v>
      </c>
      <c r="B11" s="1">
        <v>49.6</v>
      </c>
      <c r="C11" s="1">
        <v>57.1</v>
      </c>
      <c r="D11" s="1">
        <v>41.3</v>
      </c>
      <c r="E11" s="1">
        <v>51.7</v>
      </c>
      <c r="F11" s="1">
        <v>55.1</v>
      </c>
    </row>
    <row r="12" spans="1:6">
      <c r="A12" s="1">
        <v>2015</v>
      </c>
      <c r="B12" s="1">
        <v>48.7</v>
      </c>
      <c r="C12" s="1">
        <v>58.3</v>
      </c>
      <c r="D12" s="1">
        <v>40.7</v>
      </c>
      <c r="E12" s="1">
        <v>50.4</v>
      </c>
      <c r="F12" s="1">
        <v>54.4</v>
      </c>
    </row>
    <row r="13" spans="1:6">
      <c r="A13" s="1">
        <v>2016</v>
      </c>
      <c r="B13" s="1">
        <v>48</v>
      </c>
      <c r="C13" s="1">
        <v>58.9</v>
      </c>
      <c r="D13" s="1">
        <v>40.6</v>
      </c>
      <c r="E13" s="1">
        <v>50.5</v>
      </c>
      <c r="F13" s="1">
        <v>52.4</v>
      </c>
    </row>
    <row r="14" spans="1:6">
      <c r="A14" s="1">
        <v>2017</v>
      </c>
      <c r="B14" s="1">
        <v>47.4</v>
      </c>
      <c r="C14" s="1">
        <v>59</v>
      </c>
      <c r="D14" s="1">
        <v>40.2</v>
      </c>
      <c r="E14" s="1">
        <v>50.2</v>
      </c>
      <c r="F14" s="1">
        <v>50.6</v>
      </c>
    </row>
    <row r="15" spans="1:6">
      <c r="A15" s="1">
        <v>2018</v>
      </c>
      <c r="B15" s="1">
        <v>47.1</v>
      </c>
      <c r="C15" s="1">
        <v>58.7</v>
      </c>
      <c r="D15" s="1">
        <v>40.2</v>
      </c>
      <c r="E15" s="1">
        <v>50.7</v>
      </c>
      <c r="F15" s="1">
        <v>50.8</v>
      </c>
    </row>
    <row r="16" spans="1:6">
      <c r="A16" s="1">
        <v>2019</v>
      </c>
      <c r="B16" s="1">
        <v>47</v>
      </c>
      <c r="C16" s="1">
        <v>59.4</v>
      </c>
      <c r="D16" s="1">
        <v>40.7</v>
      </c>
      <c r="E16" s="1">
        <v>49.7</v>
      </c>
      <c r="F16" s="1">
        <v>49.8</v>
      </c>
    </row>
    <row r="17" spans="1:6">
      <c r="A17" s="1">
        <v>2020</v>
      </c>
      <c r="B17" s="1">
        <v>53.6</v>
      </c>
      <c r="C17" s="1">
        <v>64.5</v>
      </c>
      <c r="D17" s="1">
        <v>48.3</v>
      </c>
      <c r="E17" s="1">
        <v>53</v>
      </c>
      <c r="F17" s="1">
        <v>53.3</v>
      </c>
    </row>
    <row r="18" spans="1:6">
      <c r="A18" s="1">
        <v>2021</v>
      </c>
      <c r="B18" s="1">
        <v>52.1</v>
      </c>
      <c r="C18" s="1">
        <v>60.9</v>
      </c>
      <c r="D18" s="1">
        <v>46</v>
      </c>
      <c r="E18" s="1">
        <v>50.1</v>
      </c>
      <c r="F18" s="1">
        <v>49.4</v>
      </c>
    </row>
    <row r="19" spans="1:6">
      <c r="A19" s="1">
        <v>2022</v>
      </c>
      <c r="B19" s="1">
        <v>50.1</v>
      </c>
      <c r="C19" s="1">
        <v>58.9</v>
      </c>
      <c r="D19" s="1">
        <v>42.4</v>
      </c>
      <c r="E19" s="1">
        <v>49</v>
      </c>
      <c r="F19" s="1">
        <v>44.9</v>
      </c>
    </row>
    <row r="20" spans="1:6">
      <c r="A20" s="1">
        <v>2023</v>
      </c>
      <c r="B20" s="1">
        <v>49.6</v>
      </c>
      <c r="C20" s="1">
        <v>60.5</v>
      </c>
      <c r="D20" s="1">
        <v>42.5</v>
      </c>
      <c r="E20" s="1">
        <v>49.3</v>
      </c>
      <c r="F20" s="1">
        <v>46.8</v>
      </c>
    </row>
    <row r="21" spans="1:6">
      <c r="A21" s="1">
        <v>2024</v>
      </c>
      <c r="B21" s="1">
        <v>49.6</v>
      </c>
      <c r="C21" s="1">
        <v>62</v>
      </c>
      <c r="D21" s="1">
        <v>42.7</v>
      </c>
      <c r="E21" s="1">
        <v>50</v>
      </c>
      <c r="F21" s="1">
        <v>46.5</v>
      </c>
    </row>
    <row r="22" spans="1:6">
      <c r="A22" s="1">
        <v>2025</v>
      </c>
      <c r="B22" s="1">
        <v>49.6</v>
      </c>
      <c r="C22" s="1">
        <v>64</v>
      </c>
      <c r="D22" s="1">
        <v>42.8</v>
      </c>
      <c r="E22" s="1">
        <v>49.7</v>
      </c>
      <c r="F22" s="1">
        <v>47.5</v>
      </c>
    </row>
    <row r="23" spans="1:6">
      <c r="A23" s="1">
        <v>2026</v>
      </c>
      <c r="B23" s="1">
        <v>49.7</v>
      </c>
      <c r="C23" s="1">
        <v>64.09999999999999</v>
      </c>
      <c r="D23" s="1">
        <v>42.7</v>
      </c>
      <c r="E23" s="1">
        <v>49.9</v>
      </c>
      <c r="F23" s="1">
        <v>47.4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327</v>
      </c>
    </row>
    <row r="3" spans="1:6">
      <c r="A3" s="2" t="s">
        <v>44</v>
      </c>
      <c r="B3" s="2" t="s">
        <v>324</v>
      </c>
      <c r="C3" s="2" t="s">
        <v>323</v>
      </c>
      <c r="D3" s="2" t="s">
        <v>321</v>
      </c>
      <c r="E3" s="2" t="s">
        <v>326</v>
      </c>
      <c r="F3" s="2" t="s">
        <v>322</v>
      </c>
    </row>
    <row r="4" spans="1:6">
      <c r="A4" s="1">
        <v>2007</v>
      </c>
      <c r="B4" s="1">
        <v>46.5</v>
      </c>
      <c r="C4" s="1">
        <v>45</v>
      </c>
      <c r="D4" s="1">
        <v>44.1</v>
      </c>
      <c r="E4" s="1">
        <v>42.2</v>
      </c>
      <c r="F4" s="1">
        <v>32.9</v>
      </c>
    </row>
    <row r="5" spans="1:6">
      <c r="A5" s="1">
        <v>2008</v>
      </c>
      <c r="B5" s="1">
        <v>44.8</v>
      </c>
      <c r="C5" s="1">
        <v>44.2</v>
      </c>
      <c r="D5" s="1">
        <v>42.9</v>
      </c>
      <c r="E5" s="1">
        <v>41.5</v>
      </c>
      <c r="F5" s="1">
        <v>32.2</v>
      </c>
    </row>
    <row r="6" spans="1:6">
      <c r="A6" s="1">
        <v>2009</v>
      </c>
      <c r="B6" s="1">
        <v>44.7</v>
      </c>
      <c r="C6" s="1">
        <v>43.9</v>
      </c>
      <c r="D6" s="1">
        <v>43.9</v>
      </c>
      <c r="E6" s="1">
        <v>41.4</v>
      </c>
      <c r="F6" s="1">
        <v>31.5</v>
      </c>
    </row>
    <row r="7" spans="1:6">
      <c r="A7" s="1">
        <v>2010</v>
      </c>
      <c r="B7" s="1">
        <v>44.8</v>
      </c>
      <c r="C7" s="1">
        <v>43.1</v>
      </c>
      <c r="D7" s="1">
        <v>44.1</v>
      </c>
      <c r="E7" s="1">
        <v>42</v>
      </c>
      <c r="F7" s="1">
        <v>31.5</v>
      </c>
    </row>
    <row r="8" spans="1:6">
      <c r="A8" s="1">
        <v>2011</v>
      </c>
      <c r="B8" s="1">
        <v>44.9</v>
      </c>
      <c r="C8" s="1">
        <v>42.2</v>
      </c>
      <c r="D8" s="1">
        <v>44.1</v>
      </c>
      <c r="E8" s="1">
        <v>42.1</v>
      </c>
      <c r="F8" s="1">
        <v>31.9</v>
      </c>
    </row>
    <row r="9" spans="1:6">
      <c r="A9" s="1">
        <v>2012</v>
      </c>
      <c r="B9" s="1">
        <v>45.6</v>
      </c>
      <c r="C9" s="1">
        <v>42.3</v>
      </c>
      <c r="D9" s="1">
        <v>43.8</v>
      </c>
      <c r="E9" s="1">
        <v>41.6</v>
      </c>
      <c r="F9" s="1">
        <v>32.3</v>
      </c>
    </row>
    <row r="10" spans="1:6">
      <c r="A10" s="1">
        <v>2013</v>
      </c>
      <c r="B10" s="1">
        <v>46</v>
      </c>
      <c r="C10" s="1">
        <v>42.7</v>
      </c>
      <c r="D10" s="1">
        <v>43.4</v>
      </c>
      <c r="E10" s="1">
        <v>40</v>
      </c>
      <c r="F10" s="1">
        <v>32.6</v>
      </c>
    </row>
    <row r="11" spans="1:6">
      <c r="A11" s="1">
        <v>2014</v>
      </c>
      <c r="B11" s="1">
        <v>48.8</v>
      </c>
      <c r="C11" s="1">
        <v>42.5</v>
      </c>
      <c r="D11" s="1">
        <v>42.8</v>
      </c>
      <c r="E11" s="1">
        <v>38.9</v>
      </c>
      <c r="F11" s="1">
        <v>32.8</v>
      </c>
    </row>
    <row r="12" spans="1:6">
      <c r="A12" s="1">
        <v>2015</v>
      </c>
      <c r="B12" s="1">
        <v>46.5</v>
      </c>
      <c r="C12" s="1">
        <v>42.9</v>
      </c>
      <c r="D12" s="1">
        <v>43.3</v>
      </c>
      <c r="E12" s="1">
        <v>38.6</v>
      </c>
      <c r="F12" s="1">
        <v>32.9</v>
      </c>
    </row>
    <row r="13" spans="1:6">
      <c r="A13" s="1">
        <v>2016</v>
      </c>
      <c r="B13" s="1">
        <v>45.8</v>
      </c>
      <c r="C13" s="1">
        <v>44.2</v>
      </c>
      <c r="D13" s="1">
        <v>43.5</v>
      </c>
      <c r="E13" s="1">
        <v>39.1</v>
      </c>
      <c r="F13" s="1">
        <v>33.5</v>
      </c>
    </row>
    <row r="14" spans="1:6">
      <c r="A14" s="1">
        <v>2017</v>
      </c>
      <c r="B14" s="1">
        <v>45.5</v>
      </c>
      <c r="C14" s="1">
        <v>44.5</v>
      </c>
      <c r="D14" s="1">
        <v>43.2</v>
      </c>
      <c r="E14" s="1">
        <v>38.9</v>
      </c>
      <c r="F14" s="1">
        <v>33.3</v>
      </c>
    </row>
    <row r="15" spans="1:6">
      <c r="A15" s="1">
        <v>2018</v>
      </c>
      <c r="B15" s="1">
        <v>44.4</v>
      </c>
      <c r="C15" s="1">
        <v>44.1</v>
      </c>
      <c r="D15" s="1">
        <v>43.1</v>
      </c>
      <c r="E15" s="1">
        <v>39.6</v>
      </c>
      <c r="F15" s="1">
        <v>33.5</v>
      </c>
    </row>
    <row r="16" spans="1:6">
      <c r="A16" s="1">
        <v>2019</v>
      </c>
      <c r="B16" s="1">
        <v>47.1</v>
      </c>
      <c r="C16" s="1">
        <v>43</v>
      </c>
      <c r="D16" s="1">
        <v>43.2</v>
      </c>
      <c r="E16" s="1">
        <v>40.2</v>
      </c>
      <c r="F16" s="1">
        <v>33.4</v>
      </c>
    </row>
    <row r="17" spans="1:6">
      <c r="A17" s="1">
        <v>2020</v>
      </c>
      <c r="B17" s="1">
        <v>47.2</v>
      </c>
      <c r="C17" s="1">
        <v>42.6</v>
      </c>
      <c r="D17" s="1">
        <v>43.3</v>
      </c>
      <c r="E17" s="1">
        <v>39</v>
      </c>
      <c r="F17" s="1">
        <v>33.5</v>
      </c>
    </row>
    <row r="18" spans="1:6">
      <c r="A18" s="1">
        <v>2021</v>
      </c>
      <c r="B18" s="1">
        <v>47.2</v>
      </c>
      <c r="C18" s="1">
        <v>42.8</v>
      </c>
      <c r="D18" s="1">
        <v>45.1</v>
      </c>
      <c r="E18" s="1">
        <v>41.6</v>
      </c>
      <c r="F18" s="1">
        <v>34.1</v>
      </c>
    </row>
    <row r="19" spans="1:6">
      <c r="A19" s="1">
        <v>2022</v>
      </c>
      <c r="B19" s="1">
        <v>41.9</v>
      </c>
      <c r="C19" s="1">
        <v>42.5</v>
      </c>
      <c r="D19" s="1">
        <v>43.9</v>
      </c>
      <c r="E19" s="1">
        <v>43.7</v>
      </c>
      <c r="F19" s="1">
        <v>34</v>
      </c>
    </row>
    <row r="20" spans="1:6">
      <c r="A20" s="1">
        <v>2023</v>
      </c>
      <c r="B20" s="1">
        <v>43.4</v>
      </c>
      <c r="C20" s="1">
        <v>41.4</v>
      </c>
      <c r="D20" s="1">
        <v>43</v>
      </c>
      <c r="E20" s="1">
        <v>42</v>
      </c>
      <c r="F20" s="1">
        <v>33.9</v>
      </c>
    </row>
    <row r="21" spans="1:6">
      <c r="A21" s="1">
        <v>2024</v>
      </c>
      <c r="B21" s="1">
        <v>45.6</v>
      </c>
      <c r="C21" s="1">
        <v>40.9</v>
      </c>
      <c r="D21" s="1">
        <v>42.6</v>
      </c>
      <c r="E21" s="1">
        <v>40.7</v>
      </c>
    </row>
    <row r="22" spans="1:6">
      <c r="A22" s="1">
        <v>2025</v>
      </c>
      <c r="B22" s="1">
        <v>44.7</v>
      </c>
      <c r="C22" s="1">
        <v>41.3</v>
      </c>
      <c r="D22" s="1">
        <v>42.2</v>
      </c>
      <c r="E22" s="1">
        <v>39.6</v>
      </c>
    </row>
    <row r="23" spans="1:6">
      <c r="A23" s="1">
        <v>2026</v>
      </c>
      <c r="B23" s="1">
        <v>44.2</v>
      </c>
      <c r="C23" s="1">
        <v>40.6</v>
      </c>
      <c r="D23" s="1">
        <v>42.1</v>
      </c>
      <c r="E23" s="1">
        <v>39.7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21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329</v>
      </c>
    </row>
    <row r="3" spans="1:4">
      <c r="A3" s="2" t="s">
        <v>44</v>
      </c>
      <c r="B3" s="2" t="s">
        <v>323</v>
      </c>
      <c r="C3" s="2" t="s">
        <v>326</v>
      </c>
      <c r="D3" s="2" t="s">
        <v>328</v>
      </c>
    </row>
    <row r="4" spans="1:4">
      <c r="A4" s="1">
        <v>2007</v>
      </c>
      <c r="B4" s="1">
        <v>48</v>
      </c>
      <c r="C4" s="1">
        <v>48.2</v>
      </c>
      <c r="D4" s="1">
        <v>49.2</v>
      </c>
    </row>
    <row r="5" spans="1:4">
      <c r="A5" s="1">
        <v>2008</v>
      </c>
      <c r="B5" s="1">
        <v>48.7</v>
      </c>
      <c r="C5" s="1">
        <v>48.2</v>
      </c>
      <c r="D5" s="1">
        <v>49.7</v>
      </c>
    </row>
    <row r="6" spans="1:4">
      <c r="A6" s="1">
        <v>2009</v>
      </c>
      <c r="B6" s="1">
        <v>51.5</v>
      </c>
      <c r="C6" s="1">
        <v>51.4</v>
      </c>
      <c r="D6" s="1">
        <v>55.8</v>
      </c>
    </row>
    <row r="7" spans="1:4">
      <c r="A7" s="1">
        <v>2010</v>
      </c>
      <c r="B7" s="1">
        <v>49.4</v>
      </c>
      <c r="C7" s="1">
        <v>50</v>
      </c>
      <c r="D7" s="1">
        <v>55.6</v>
      </c>
    </row>
    <row r="8" spans="1:4">
      <c r="A8" s="1">
        <v>2011</v>
      </c>
      <c r="B8" s="1">
        <v>49.1</v>
      </c>
      <c r="C8" s="1">
        <v>50</v>
      </c>
      <c r="D8" s="1">
        <v>55.1</v>
      </c>
    </row>
    <row r="9" spans="1:4">
      <c r="A9" s="1">
        <v>2012</v>
      </c>
      <c r="B9" s="1">
        <v>50.2</v>
      </c>
      <c r="C9" s="1">
        <v>49.1</v>
      </c>
      <c r="D9" s="1">
        <v>56.6</v>
      </c>
    </row>
    <row r="10" spans="1:4">
      <c r="A10" s="1">
        <v>2013</v>
      </c>
      <c r="B10" s="1">
        <v>51.3</v>
      </c>
      <c r="C10" s="1">
        <v>48.7</v>
      </c>
      <c r="D10" s="1">
        <v>53.9</v>
      </c>
    </row>
    <row r="11" spans="1:4">
      <c r="A11" s="1">
        <v>2014</v>
      </c>
      <c r="B11" s="1">
        <v>50.7</v>
      </c>
      <c r="C11" s="1">
        <v>48.7</v>
      </c>
      <c r="D11" s="1">
        <v>53.2</v>
      </c>
    </row>
    <row r="12" spans="1:4">
      <c r="A12" s="1">
        <v>2015</v>
      </c>
      <c r="B12" s="1">
        <v>50</v>
      </c>
      <c r="C12" s="1">
        <v>49.8</v>
      </c>
      <c r="D12" s="1">
        <v>52.8</v>
      </c>
    </row>
    <row r="13" spans="1:4">
      <c r="A13" s="1">
        <v>2016</v>
      </c>
      <c r="B13" s="1">
        <v>50.3</v>
      </c>
      <c r="C13" s="1">
        <v>50.9</v>
      </c>
      <c r="D13" s="1">
        <v>51.1</v>
      </c>
    </row>
    <row r="14" spans="1:4">
      <c r="A14" s="1">
        <v>2017</v>
      </c>
      <c r="B14" s="1">
        <v>49.5</v>
      </c>
      <c r="C14" s="1">
        <v>50.9</v>
      </c>
      <c r="D14" s="1">
        <v>49.5</v>
      </c>
    </row>
    <row r="15" spans="1:4">
      <c r="A15" s="1">
        <v>2018</v>
      </c>
      <c r="B15" s="1">
        <v>49.8</v>
      </c>
      <c r="C15" s="1">
        <v>50.4</v>
      </c>
      <c r="D15" s="1">
        <v>49.4</v>
      </c>
    </row>
    <row r="16" spans="1:4">
      <c r="A16" s="1">
        <v>2019</v>
      </c>
      <c r="B16" s="1">
        <v>48.3</v>
      </c>
      <c r="C16" s="1">
        <v>52.8</v>
      </c>
      <c r="D16" s="1">
        <v>48.4</v>
      </c>
    </row>
    <row r="17" spans="1:4">
      <c r="A17" s="1">
        <v>2020</v>
      </c>
      <c r="B17" s="1">
        <v>51.2</v>
      </c>
      <c r="C17" s="1">
        <v>56.7</v>
      </c>
      <c r="D17" s="1">
        <v>51.7</v>
      </c>
    </row>
    <row r="18" spans="1:4">
      <c r="A18" s="1">
        <v>2021</v>
      </c>
      <c r="B18" s="1">
        <v>48.2</v>
      </c>
      <c r="C18" s="1">
        <v>52.1</v>
      </c>
      <c r="D18" s="1">
        <v>47.6</v>
      </c>
    </row>
    <row r="19" spans="1:4">
      <c r="A19" s="1">
        <v>2022</v>
      </c>
      <c r="B19" s="1">
        <v>47</v>
      </c>
      <c r="C19" s="1">
        <v>49.5</v>
      </c>
      <c r="D19" s="1">
        <v>43.5</v>
      </c>
    </row>
    <row r="20" spans="1:4">
      <c r="A20" s="1">
        <v>2023</v>
      </c>
      <c r="B20" s="1">
        <v>47.3</v>
      </c>
      <c r="C20" s="1">
        <v>53.4</v>
      </c>
      <c r="D20" s="1">
        <v>45.5</v>
      </c>
    </row>
    <row r="21" spans="1:4">
      <c r="A21" s="1">
        <v>2024</v>
      </c>
      <c r="B21" s="1">
        <v>47.9</v>
      </c>
      <c r="C21" s="1">
        <v>53.8</v>
      </c>
      <c r="D21" s="1">
        <v>44.9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21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330</v>
      </c>
    </row>
    <row r="3" spans="1:4">
      <c r="A3" s="2" t="s">
        <v>44</v>
      </c>
      <c r="B3" s="2" t="s">
        <v>323</v>
      </c>
      <c r="C3" s="2" t="s">
        <v>326</v>
      </c>
      <c r="D3" s="2" t="s">
        <v>328</v>
      </c>
    </row>
    <row r="4" spans="1:4">
      <c r="A4" s="1">
        <v>2007</v>
      </c>
      <c r="B4" s="1">
        <v>43.7</v>
      </c>
      <c r="C4" s="1">
        <v>39.4</v>
      </c>
      <c r="D4" s="1">
        <v>46.3</v>
      </c>
    </row>
    <row r="5" spans="1:4">
      <c r="A5" s="1">
        <v>2008</v>
      </c>
      <c r="B5" s="1">
        <v>42.7</v>
      </c>
      <c r="C5" s="1">
        <v>37.9</v>
      </c>
      <c r="D5" s="1">
        <v>44.3</v>
      </c>
    </row>
    <row r="6" spans="1:4">
      <c r="A6" s="1">
        <v>2009</v>
      </c>
      <c r="B6" s="1">
        <v>42.9</v>
      </c>
      <c r="C6" s="1">
        <v>39</v>
      </c>
      <c r="D6" s="1">
        <v>44.3</v>
      </c>
    </row>
    <row r="7" spans="1:4">
      <c r="A7" s="1">
        <v>2010</v>
      </c>
      <c r="B7" s="1">
        <v>41.9</v>
      </c>
      <c r="C7" s="1">
        <v>39</v>
      </c>
      <c r="D7" s="1">
        <v>44.1</v>
      </c>
    </row>
    <row r="8" spans="1:4">
      <c r="A8" s="1">
        <v>2011</v>
      </c>
      <c r="B8" s="1">
        <v>41.3</v>
      </c>
      <c r="C8" s="1">
        <v>38.5</v>
      </c>
      <c r="D8" s="1">
        <v>43.9</v>
      </c>
    </row>
    <row r="9" spans="1:4">
      <c r="A9" s="1">
        <v>2012</v>
      </c>
      <c r="B9" s="1">
        <v>41.4</v>
      </c>
      <c r="C9" s="1">
        <v>38.3</v>
      </c>
      <c r="D9" s="1">
        <v>44.6</v>
      </c>
    </row>
    <row r="10" spans="1:4">
      <c r="A10" s="1">
        <v>2013</v>
      </c>
      <c r="B10" s="1">
        <v>41.7</v>
      </c>
      <c r="C10" s="1">
        <v>37.3</v>
      </c>
      <c r="D10" s="1">
        <v>44.6</v>
      </c>
    </row>
    <row r="11" spans="1:4">
      <c r="A11" s="1">
        <v>2014</v>
      </c>
      <c r="B11" s="1">
        <v>41.6</v>
      </c>
      <c r="C11" s="1">
        <v>36.2</v>
      </c>
      <c r="D11" s="1">
        <v>47.1</v>
      </c>
    </row>
    <row r="12" spans="1:4">
      <c r="A12" s="1">
        <v>2015</v>
      </c>
      <c r="B12" s="1">
        <v>42.6</v>
      </c>
      <c r="C12" s="1">
        <v>36.7</v>
      </c>
      <c r="D12" s="1">
        <v>45.1</v>
      </c>
    </row>
    <row r="13" spans="1:4">
      <c r="A13" s="1">
        <v>2016</v>
      </c>
      <c r="B13" s="1">
        <v>44.1</v>
      </c>
      <c r="C13" s="1">
        <v>37.3</v>
      </c>
      <c r="D13" s="1">
        <v>44.7</v>
      </c>
    </row>
    <row r="14" spans="1:4">
      <c r="A14" s="1">
        <v>2017</v>
      </c>
      <c r="B14" s="1">
        <v>43.9</v>
      </c>
      <c r="C14" s="1">
        <v>36.8</v>
      </c>
      <c r="D14" s="1">
        <v>44.5</v>
      </c>
    </row>
    <row r="15" spans="1:4">
      <c r="A15" s="1">
        <v>2018</v>
      </c>
      <c r="B15" s="1">
        <v>43.3</v>
      </c>
      <c r="C15" s="1">
        <v>36.6</v>
      </c>
      <c r="D15" s="1">
        <v>43.2</v>
      </c>
    </row>
    <row r="16" spans="1:4">
      <c r="A16" s="1">
        <v>2019</v>
      </c>
      <c r="B16" s="1">
        <v>41.8</v>
      </c>
      <c r="C16" s="1">
        <v>38</v>
      </c>
      <c r="D16" s="1">
        <v>45.8</v>
      </c>
    </row>
    <row r="17" spans="1:4">
      <c r="A17" s="1">
        <v>2020</v>
      </c>
      <c r="B17" s="1">
        <v>41.1</v>
      </c>
      <c r="C17" s="1">
        <v>37.6</v>
      </c>
      <c r="D17" s="1">
        <v>45.8</v>
      </c>
    </row>
    <row r="18" spans="1:4">
      <c r="A18" s="1">
        <v>2021</v>
      </c>
      <c r="B18" s="1">
        <v>41.2</v>
      </c>
      <c r="C18" s="1">
        <v>38.2</v>
      </c>
      <c r="D18" s="1">
        <v>45.5</v>
      </c>
    </row>
    <row r="19" spans="1:4">
      <c r="A19" s="1">
        <v>2022</v>
      </c>
      <c r="B19" s="1">
        <v>40.9</v>
      </c>
      <c r="C19" s="1">
        <v>36.3</v>
      </c>
      <c r="D19" s="1">
        <v>40.6</v>
      </c>
    </row>
    <row r="20" spans="1:4">
      <c r="A20" s="1">
        <v>2023</v>
      </c>
      <c r="B20" s="1">
        <v>39.6</v>
      </c>
      <c r="C20" s="1">
        <v>37.1</v>
      </c>
      <c r="D20" s="1">
        <v>42.2</v>
      </c>
    </row>
    <row r="21" spans="1:4">
      <c r="A21" s="1">
        <v>2024</v>
      </c>
      <c r="C21" s="1">
        <v>36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332</v>
      </c>
    </row>
    <row r="3" spans="1:5">
      <c r="A3" s="2" t="s">
        <v>44</v>
      </c>
      <c r="B3" s="2" t="s">
        <v>331</v>
      </c>
      <c r="C3" s="2" t="s">
        <v>321</v>
      </c>
      <c r="D3" s="2" t="s">
        <v>323</v>
      </c>
      <c r="E3" s="2" t="s">
        <v>324</v>
      </c>
    </row>
    <row r="4" spans="1:5">
      <c r="A4" s="1">
        <v>2007</v>
      </c>
      <c r="B4" s="1">
        <v>19.7</v>
      </c>
      <c r="C4" s="1">
        <v>24.1</v>
      </c>
      <c r="D4" s="1">
        <v>24.1</v>
      </c>
      <c r="E4" s="1">
        <v>24.3</v>
      </c>
    </row>
    <row r="5" spans="1:5">
      <c r="A5" s="1">
        <v>2008</v>
      </c>
      <c r="B5" s="1">
        <v>20.2</v>
      </c>
      <c r="C5" s="1">
        <v>24.8</v>
      </c>
      <c r="D5" s="1">
        <v>24.8</v>
      </c>
      <c r="E5" s="1">
        <v>25</v>
      </c>
    </row>
    <row r="6" spans="1:5">
      <c r="A6" s="1">
        <v>2009</v>
      </c>
      <c r="B6" s="1">
        <v>21.9</v>
      </c>
      <c r="C6" s="1">
        <v>26.7</v>
      </c>
      <c r="D6" s="1">
        <v>26.1</v>
      </c>
      <c r="E6" s="1">
        <v>27.9</v>
      </c>
    </row>
    <row r="7" spans="1:5">
      <c r="A7" s="1">
        <v>2010</v>
      </c>
      <c r="B7" s="1">
        <v>21.6</v>
      </c>
      <c r="C7" s="1">
        <v>26.6</v>
      </c>
      <c r="D7" s="1">
        <v>25.2</v>
      </c>
      <c r="E7" s="1">
        <v>27.4</v>
      </c>
    </row>
    <row r="8" spans="1:5">
      <c r="A8" s="1">
        <v>2011</v>
      </c>
      <c r="B8" s="1">
        <v>21.2</v>
      </c>
      <c r="C8" s="1">
        <v>27.1</v>
      </c>
      <c r="D8" s="1">
        <v>25.1</v>
      </c>
      <c r="E8" s="1">
        <v>26.6</v>
      </c>
    </row>
    <row r="9" spans="1:5">
      <c r="A9" s="1">
        <v>2012</v>
      </c>
      <c r="B9" s="1">
        <v>21.2</v>
      </c>
      <c r="C9" s="1">
        <v>26.8</v>
      </c>
      <c r="D9" s="1">
        <v>25.8</v>
      </c>
      <c r="E9" s="1">
        <v>26.6</v>
      </c>
    </row>
    <row r="10" spans="1:5">
      <c r="A10" s="1">
        <v>2013</v>
      </c>
      <c r="B10" s="1">
        <v>21.3</v>
      </c>
      <c r="C10" s="1">
        <v>26.8</v>
      </c>
      <c r="D10" s="1">
        <v>26.3</v>
      </c>
      <c r="E10" s="1">
        <v>26</v>
      </c>
    </row>
    <row r="11" spans="1:5">
      <c r="A11" s="1">
        <v>2014</v>
      </c>
      <c r="B11" s="1">
        <v>21.1</v>
      </c>
      <c r="C11" s="1">
        <v>27.1</v>
      </c>
      <c r="D11" s="1">
        <v>26.3</v>
      </c>
      <c r="E11" s="1">
        <v>25.9</v>
      </c>
    </row>
    <row r="12" spans="1:5">
      <c r="A12" s="1">
        <v>2015</v>
      </c>
      <c r="B12" s="1">
        <v>20.8</v>
      </c>
      <c r="C12" s="1">
        <v>27.7</v>
      </c>
      <c r="D12" s="1">
        <v>25.9</v>
      </c>
      <c r="E12" s="1">
        <v>25.6</v>
      </c>
    </row>
    <row r="13" spans="1:5">
      <c r="A13" s="1">
        <v>2016</v>
      </c>
      <c r="B13" s="1">
        <v>20.8</v>
      </c>
      <c r="C13" s="1">
        <v>28</v>
      </c>
      <c r="D13" s="1">
        <v>26.5</v>
      </c>
      <c r="E13" s="1">
        <v>25</v>
      </c>
    </row>
    <row r="14" spans="1:5">
      <c r="A14" s="1">
        <v>2017</v>
      </c>
      <c r="B14" s="1">
        <v>20.6</v>
      </c>
      <c r="C14" s="1">
        <v>28.3</v>
      </c>
      <c r="D14" s="1">
        <v>26.3</v>
      </c>
      <c r="E14" s="1">
        <v>24.5</v>
      </c>
    </row>
    <row r="15" spans="1:5">
      <c r="A15" s="1">
        <v>2018</v>
      </c>
      <c r="B15" s="1">
        <v>20.5</v>
      </c>
      <c r="C15" s="1">
        <v>28.2</v>
      </c>
      <c r="D15" s="1">
        <v>26.3</v>
      </c>
      <c r="E15" s="1">
        <v>24.5</v>
      </c>
    </row>
    <row r="16" spans="1:5">
      <c r="A16" s="1">
        <v>2019</v>
      </c>
      <c r="B16" s="1">
        <v>20.6</v>
      </c>
      <c r="C16" s="1">
        <v>28.3</v>
      </c>
      <c r="D16" s="1">
        <v>25.8</v>
      </c>
      <c r="E16" s="1">
        <v>24.3</v>
      </c>
    </row>
    <row r="17" spans="1:5">
      <c r="A17" s="1">
        <v>2020</v>
      </c>
      <c r="B17" s="1">
        <v>22.5</v>
      </c>
      <c r="C17" s="1">
        <v>29.5</v>
      </c>
      <c r="D17" s="1">
        <v>26.6</v>
      </c>
      <c r="E17" s="1">
        <v>24.8</v>
      </c>
    </row>
    <row r="18" spans="1:5">
      <c r="A18" s="1">
        <v>2021</v>
      </c>
      <c r="B18" s="1">
        <v>22.1</v>
      </c>
      <c r="C18" s="1">
        <v>29.3</v>
      </c>
      <c r="D18" s="1">
        <v>25.9</v>
      </c>
      <c r="E18" s="1">
        <v>23.9</v>
      </c>
    </row>
    <row r="19" spans="1:5">
      <c r="A19" s="1">
        <v>2022</v>
      </c>
      <c r="B19" s="1">
        <v>21.5</v>
      </c>
      <c r="C19" s="1">
        <v>28.1</v>
      </c>
      <c r="D19" s="1">
        <v>25.6</v>
      </c>
      <c r="E19" s="1">
        <v>22</v>
      </c>
    </row>
    <row r="20" spans="1:5">
      <c r="A20" s="1">
        <v>2023</v>
      </c>
      <c r="B20" s="1">
        <v>21.2</v>
      </c>
      <c r="C20" s="1">
        <v>28.8</v>
      </c>
      <c r="D20" s="1">
        <v>26.2</v>
      </c>
      <c r="E20" s="1">
        <v>22.7</v>
      </c>
    </row>
    <row r="21" spans="1:5">
      <c r="A21" s="1">
        <v>2024</v>
      </c>
      <c r="B21" s="1">
        <v>21.5</v>
      </c>
      <c r="C21" s="1">
        <v>29.2</v>
      </c>
      <c r="D21" s="1">
        <v>26.3</v>
      </c>
      <c r="E21" s="1">
        <v>22.6</v>
      </c>
    </row>
    <row r="22" spans="1:5">
      <c r="A22" s="1">
        <v>2025</v>
      </c>
      <c r="B22" s="1">
        <v>21.7</v>
      </c>
      <c r="C22" s="1">
        <v>29.6</v>
      </c>
      <c r="D22" s="1">
        <v>26.1</v>
      </c>
      <c r="E22" s="1">
        <v>23.2</v>
      </c>
    </row>
    <row r="23" spans="1:5">
      <c r="A23" s="1">
        <v>2026</v>
      </c>
      <c r="B23" s="1">
        <v>21.6</v>
      </c>
      <c r="C23" s="1">
        <v>30.1</v>
      </c>
      <c r="D23" s="1">
        <v>26</v>
      </c>
      <c r="E23" s="1">
        <v>23.2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2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333</v>
      </c>
    </row>
    <row r="3" spans="1:4">
      <c r="A3" s="2" t="s">
        <v>44</v>
      </c>
      <c r="B3" s="2" t="s">
        <v>321</v>
      </c>
      <c r="C3" s="2" t="s">
        <v>323</v>
      </c>
      <c r="D3" s="2" t="s">
        <v>324</v>
      </c>
    </row>
    <row r="4" spans="1:4">
      <c r="A4" s="1">
        <v>2007</v>
      </c>
      <c r="B4" s="1">
        <v>4.9</v>
      </c>
      <c r="C4" s="1">
        <v>4.1</v>
      </c>
      <c r="D4" s="1">
        <v>3</v>
      </c>
    </row>
    <row r="5" spans="1:4">
      <c r="A5" s="1">
        <v>2008</v>
      </c>
      <c r="B5" s="1">
        <v>5.2</v>
      </c>
      <c r="C5" s="1">
        <v>4.3</v>
      </c>
      <c r="D5" s="1">
        <v>3</v>
      </c>
    </row>
    <row r="6" spans="1:4">
      <c r="A6" s="1">
        <v>2009</v>
      </c>
      <c r="B6" s="1">
        <v>5.7</v>
      </c>
      <c r="C6" s="1">
        <v>4.5</v>
      </c>
      <c r="D6" s="1">
        <v>3.1</v>
      </c>
    </row>
    <row r="7" spans="1:4">
      <c r="A7" s="1">
        <v>2010</v>
      </c>
      <c r="B7" s="1">
        <v>5.2</v>
      </c>
      <c r="C7" s="1">
        <v>4.6</v>
      </c>
      <c r="D7" s="1">
        <v>3.3</v>
      </c>
    </row>
    <row r="8" spans="1:4">
      <c r="A8" s="1">
        <v>2011</v>
      </c>
      <c r="B8" s="1">
        <v>5.2</v>
      </c>
      <c r="C8" s="1">
        <v>4.5</v>
      </c>
      <c r="D8" s="1">
        <v>3.3</v>
      </c>
    </row>
    <row r="9" spans="1:4">
      <c r="A9" s="1">
        <v>2012</v>
      </c>
      <c r="B9" s="1">
        <v>5</v>
      </c>
      <c r="C9" s="1">
        <v>4.6</v>
      </c>
      <c r="D9" s="1">
        <v>3.8</v>
      </c>
    </row>
    <row r="10" spans="1:4">
      <c r="A10" s="1">
        <v>2013</v>
      </c>
      <c r="B10" s="1">
        <v>5.5</v>
      </c>
      <c r="C10" s="1">
        <v>4.6</v>
      </c>
      <c r="D10" s="1">
        <v>3.6</v>
      </c>
    </row>
    <row r="11" spans="1:4">
      <c r="A11" s="1">
        <v>2014</v>
      </c>
      <c r="B11" s="1">
        <v>5.7</v>
      </c>
      <c r="C11" s="1">
        <v>4.7</v>
      </c>
      <c r="D11" s="1">
        <v>3.8</v>
      </c>
    </row>
    <row r="12" spans="1:4">
      <c r="A12" s="1">
        <v>2015</v>
      </c>
      <c r="B12" s="1">
        <v>5.8</v>
      </c>
      <c r="C12" s="1">
        <v>4.5</v>
      </c>
      <c r="D12" s="1">
        <v>3.6</v>
      </c>
    </row>
    <row r="13" spans="1:4">
      <c r="A13" s="1">
        <v>2016</v>
      </c>
      <c r="B13" s="1">
        <v>6.1</v>
      </c>
      <c r="C13" s="1">
        <v>4.6</v>
      </c>
      <c r="D13" s="1">
        <v>3.7</v>
      </c>
    </row>
    <row r="14" spans="1:4">
      <c r="A14" s="1">
        <v>2017</v>
      </c>
      <c r="B14" s="1">
        <v>6.2</v>
      </c>
      <c r="C14" s="1">
        <v>4.8</v>
      </c>
      <c r="D14" s="1">
        <v>3.4</v>
      </c>
    </row>
    <row r="15" spans="1:4">
      <c r="A15" s="1">
        <v>2018</v>
      </c>
      <c r="B15" s="1">
        <v>6.6</v>
      </c>
      <c r="C15" s="1">
        <v>5.1</v>
      </c>
      <c r="D15" s="1">
        <v>3.4</v>
      </c>
    </row>
    <row r="16" spans="1:4">
      <c r="A16" s="1">
        <v>2019</v>
      </c>
      <c r="B16" s="1">
        <v>7</v>
      </c>
      <c r="C16" s="1">
        <v>5.1</v>
      </c>
      <c r="D16" s="1">
        <v>3.2</v>
      </c>
    </row>
    <row r="17" spans="1:4">
      <c r="A17" s="1">
        <v>2020</v>
      </c>
      <c r="B17" s="1">
        <v>7.1</v>
      </c>
      <c r="C17" s="1">
        <v>5.4</v>
      </c>
      <c r="D17" s="1">
        <v>3.6</v>
      </c>
    </row>
    <row r="18" spans="1:4">
      <c r="A18" s="1">
        <v>2021</v>
      </c>
      <c r="B18" s="1">
        <v>6.6</v>
      </c>
      <c r="C18" s="1">
        <v>5</v>
      </c>
      <c r="D18" s="1">
        <v>3.2</v>
      </c>
    </row>
    <row r="19" spans="1:4">
      <c r="A19" s="1">
        <v>2022</v>
      </c>
      <c r="B19" s="1">
        <v>6.5</v>
      </c>
      <c r="C19" s="1">
        <v>5.1</v>
      </c>
      <c r="D19" s="1">
        <v>3</v>
      </c>
    </row>
    <row r="20" spans="1:4">
      <c r="A20" s="1">
        <v>2023</v>
      </c>
      <c r="B20" s="1">
        <v>6.8</v>
      </c>
      <c r="C20" s="1">
        <v>5.3</v>
      </c>
      <c r="D20" s="1">
        <v>3.1</v>
      </c>
    </row>
    <row r="21" spans="1:4">
      <c r="A21" s="1">
        <v>2024</v>
      </c>
      <c r="B21" s="1">
        <v>7.1</v>
      </c>
      <c r="C21" s="1">
        <v>5.4</v>
      </c>
      <c r="D21" s="1">
        <v>3.1</v>
      </c>
    </row>
    <row r="22" spans="1:4">
      <c r="A22" s="1">
        <v>2025</v>
      </c>
      <c r="B22" s="1">
        <v>7</v>
      </c>
      <c r="C22" s="1">
        <v>5.6</v>
      </c>
      <c r="D22" s="1">
        <v>3.5</v>
      </c>
    </row>
    <row r="23" spans="1:4">
      <c r="A23" s="1">
        <v>2026</v>
      </c>
      <c r="B23" s="1">
        <v>6.8</v>
      </c>
      <c r="C23" s="1">
        <v>5.7</v>
      </c>
      <c r="D23" s="1">
        <v>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53</v>
      </c>
    </row>
    <row r="3" spans="1:4">
      <c r="A3" s="2" t="s">
        <v>44</v>
      </c>
      <c r="B3" s="2" t="s">
        <v>50</v>
      </c>
      <c r="C3" s="2" t="s">
        <v>51</v>
      </c>
      <c r="D3" s="2" t="s">
        <v>52</v>
      </c>
    </row>
    <row r="4" spans="1:4">
      <c r="A4" s="1">
        <v>2001</v>
      </c>
      <c r="B4" s="1">
        <v>4</v>
      </c>
      <c r="C4" s="1">
        <v>4</v>
      </c>
    </row>
    <row r="5" spans="1:4">
      <c r="A5" s="1">
        <v>2002</v>
      </c>
      <c r="B5" s="1">
        <v>4.9</v>
      </c>
      <c r="C5" s="1">
        <v>4</v>
      </c>
    </row>
    <row r="6" spans="1:4">
      <c r="A6" s="1">
        <v>2003</v>
      </c>
      <c r="B6" s="1">
        <v>5.6</v>
      </c>
      <c r="C6" s="1">
        <v>4</v>
      </c>
    </row>
    <row r="7" spans="1:4">
      <c r="A7" s="1">
        <v>2004</v>
      </c>
      <c r="B7" s="1">
        <v>4.6</v>
      </c>
      <c r="C7" s="1">
        <v>4</v>
      </c>
    </row>
    <row r="8" spans="1:4">
      <c r="A8" s="1">
        <v>2005</v>
      </c>
      <c r="B8" s="1">
        <v>4.2</v>
      </c>
      <c r="C8" s="1">
        <v>4</v>
      </c>
    </row>
    <row r="9" spans="1:4">
      <c r="A9" s="1">
        <v>2006</v>
      </c>
      <c r="B9" s="1">
        <v>3.1</v>
      </c>
      <c r="C9" s="1">
        <v>4</v>
      </c>
    </row>
    <row r="10" spans="1:4">
      <c r="A10" s="1">
        <v>2007</v>
      </c>
      <c r="B10" s="1">
        <v>2.4</v>
      </c>
      <c r="C10" s="1">
        <v>4</v>
      </c>
    </row>
    <row r="11" spans="1:4">
      <c r="A11" s="1">
        <v>2008</v>
      </c>
      <c r="B11" s="1">
        <v>2.6</v>
      </c>
      <c r="C11" s="1">
        <v>4</v>
      </c>
    </row>
    <row r="12" spans="1:4">
      <c r="A12" s="1">
        <v>2009</v>
      </c>
      <c r="B12" s="1">
        <v>3.8</v>
      </c>
      <c r="C12" s="1">
        <v>4</v>
      </c>
    </row>
    <row r="13" spans="1:4">
      <c r="A13" s="1">
        <v>2010</v>
      </c>
      <c r="B13" s="1">
        <v>3.7</v>
      </c>
      <c r="C13" s="1">
        <v>4</v>
      </c>
    </row>
    <row r="14" spans="1:4">
      <c r="A14" s="1">
        <v>2011</v>
      </c>
      <c r="B14" s="1">
        <v>3</v>
      </c>
      <c r="C14" s="1">
        <v>4</v>
      </c>
    </row>
    <row r="15" spans="1:4">
      <c r="A15" s="1">
        <v>2012</v>
      </c>
      <c r="B15" s="1">
        <v>3.4</v>
      </c>
      <c r="C15" s="1">
        <v>4</v>
      </c>
    </row>
    <row r="16" spans="1:4">
      <c r="A16" s="1">
        <v>2013</v>
      </c>
      <c r="B16" s="1">
        <v>3.3</v>
      </c>
      <c r="C16" s="1">
        <v>4</v>
      </c>
    </row>
    <row r="17" spans="1:4">
      <c r="A17" s="1">
        <v>2014</v>
      </c>
      <c r="B17" s="1">
        <v>3</v>
      </c>
      <c r="C17" s="1">
        <v>4</v>
      </c>
    </row>
    <row r="18" spans="1:4">
      <c r="A18" s="1">
        <v>2015</v>
      </c>
      <c r="B18" s="1">
        <v>2.7</v>
      </c>
      <c r="C18" s="1">
        <v>4</v>
      </c>
    </row>
    <row r="19" spans="1:4">
      <c r="A19" s="1">
        <v>2016</v>
      </c>
      <c r="B19" s="1">
        <v>2.7</v>
      </c>
      <c r="C19" s="1">
        <v>4</v>
      </c>
    </row>
    <row r="20" spans="1:4">
      <c r="A20" s="1">
        <v>2017</v>
      </c>
      <c r="B20" s="1">
        <v>2.9</v>
      </c>
      <c r="C20" s="1">
        <v>4</v>
      </c>
    </row>
    <row r="21" spans="1:4">
      <c r="A21" s="1">
        <v>2018</v>
      </c>
      <c r="B21" s="1">
        <v>2.4</v>
      </c>
      <c r="D21" s="1">
        <v>3</v>
      </c>
    </row>
    <row r="22" spans="1:4">
      <c r="A22" s="1">
        <v>2019</v>
      </c>
      <c r="B22" s="1">
        <v>2.8</v>
      </c>
      <c r="D22" s="1">
        <v>3</v>
      </c>
    </row>
    <row r="23" spans="1:4">
      <c r="A23" s="1">
        <v>2020</v>
      </c>
      <c r="B23" s="1">
        <v>3.6</v>
      </c>
      <c r="D23" s="1">
        <v>3</v>
      </c>
    </row>
    <row r="24" spans="1:4">
      <c r="A24" s="1">
        <v>2021</v>
      </c>
      <c r="B24" s="1">
        <v>3.1</v>
      </c>
      <c r="D24" s="1">
        <v>3</v>
      </c>
    </row>
    <row r="25" spans="1:4">
      <c r="A25" s="1">
        <v>2022</v>
      </c>
      <c r="B25" s="1">
        <v>2.6</v>
      </c>
      <c r="D25" s="1">
        <v>3</v>
      </c>
    </row>
    <row r="26" spans="1:4">
      <c r="A26" s="1">
        <v>2023</v>
      </c>
      <c r="B26" s="1">
        <v>2.9</v>
      </c>
      <c r="D26" s="1">
        <v>3</v>
      </c>
    </row>
    <row r="27" spans="1:4">
      <c r="A27" s="1">
        <v>2024</v>
      </c>
      <c r="B27" s="1">
        <v>2.6</v>
      </c>
      <c r="D27" s="1">
        <v>3</v>
      </c>
    </row>
    <row r="28" spans="1:4">
      <c r="A28" s="1">
        <v>2025</v>
      </c>
      <c r="B28" s="1">
        <v>2.7</v>
      </c>
      <c r="D28" s="1">
        <v>3</v>
      </c>
    </row>
    <row r="29" spans="1:4">
      <c r="A29" s="1">
        <v>2026</v>
      </c>
      <c r="B29" s="1">
        <v>2.8</v>
      </c>
      <c r="D29" s="1">
        <v>3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335</v>
      </c>
    </row>
    <row r="3" spans="1:6">
      <c r="A3" s="2" t="s">
        <v>44</v>
      </c>
      <c r="B3" s="2" t="s">
        <v>326</v>
      </c>
      <c r="C3" s="2" t="s">
        <v>320</v>
      </c>
      <c r="D3" s="2" t="s">
        <v>334</v>
      </c>
      <c r="E3" s="2" t="s">
        <v>323</v>
      </c>
      <c r="F3" s="2" t="s">
        <v>324</v>
      </c>
    </row>
    <row r="4" spans="1:6">
      <c r="A4" s="1">
        <v>2007</v>
      </c>
      <c r="B4" s="1">
        <v>16.9</v>
      </c>
      <c r="C4" s="1">
        <v>-0.7</v>
      </c>
      <c r="D4" s="1">
        <v>-1.8</v>
      </c>
      <c r="E4" s="1">
        <v>3.4</v>
      </c>
      <c r="F4" s="1">
        <v>5.3</v>
      </c>
    </row>
    <row r="5" spans="1:6">
      <c r="A5" s="1">
        <v>2008</v>
      </c>
      <c r="B5" s="1">
        <v>18.5</v>
      </c>
      <c r="C5" s="1">
        <v>-2.3</v>
      </c>
      <c r="D5" s="1">
        <v>-4</v>
      </c>
      <c r="E5" s="1">
        <v>1.9</v>
      </c>
      <c r="F5" s="1">
        <v>3.5</v>
      </c>
    </row>
    <row r="6" spans="1:6">
      <c r="A6" s="1">
        <v>2009</v>
      </c>
      <c r="B6" s="1">
        <v>10.2</v>
      </c>
      <c r="C6" s="1">
        <v>-6.3</v>
      </c>
      <c r="D6" s="1">
        <v>-8.800000000000001</v>
      </c>
      <c r="E6" s="1">
        <v>-0.9</v>
      </c>
      <c r="F6" s="1">
        <v>-2.7</v>
      </c>
    </row>
    <row r="7" spans="1:6">
      <c r="A7" s="1">
        <v>2010</v>
      </c>
      <c r="B7" s="1">
        <v>11</v>
      </c>
      <c r="C7" s="1">
        <v>-6.3</v>
      </c>
      <c r="D7" s="1">
        <v>-8.199999999999999</v>
      </c>
      <c r="E7" s="1">
        <v>-0.1</v>
      </c>
      <c r="F7" s="1">
        <v>-2.5</v>
      </c>
    </row>
    <row r="8" spans="1:6">
      <c r="A8" s="1">
        <v>2011</v>
      </c>
      <c r="B8" s="1">
        <v>13.3</v>
      </c>
      <c r="C8" s="1">
        <v>-4.2</v>
      </c>
      <c r="D8" s="1">
        <v>-6.7</v>
      </c>
      <c r="E8" s="1">
        <v>-0.4</v>
      </c>
      <c r="F8" s="1">
        <v>-1.8</v>
      </c>
    </row>
    <row r="9" spans="1:6">
      <c r="A9" s="1">
        <v>2012</v>
      </c>
      <c r="B9" s="1">
        <v>13.7</v>
      </c>
      <c r="C9" s="1">
        <v>-3.8</v>
      </c>
      <c r="D9" s="1">
        <v>-5.9</v>
      </c>
      <c r="E9" s="1">
        <v>-1.2</v>
      </c>
      <c r="F9" s="1">
        <v>-3.2</v>
      </c>
    </row>
    <row r="10" spans="1:6">
      <c r="A10" s="1">
        <v>2013</v>
      </c>
      <c r="B10" s="1">
        <v>10.6</v>
      </c>
      <c r="C10" s="1">
        <v>-3.2</v>
      </c>
      <c r="D10" s="1">
        <v>-4.2</v>
      </c>
      <c r="E10" s="1">
        <v>-1.6</v>
      </c>
      <c r="F10" s="1">
        <v>-0.9</v>
      </c>
    </row>
    <row r="11" spans="1:6">
      <c r="A11" s="1">
        <v>2014</v>
      </c>
      <c r="B11" s="1">
        <v>8.6</v>
      </c>
      <c r="C11" s="1">
        <v>-2.5</v>
      </c>
      <c r="D11" s="1">
        <v>-3.5</v>
      </c>
      <c r="E11" s="1">
        <v>-1.8</v>
      </c>
      <c r="F11" s="1">
        <v>1.4</v>
      </c>
    </row>
    <row r="12" spans="1:6">
      <c r="A12" s="1">
        <v>2015</v>
      </c>
      <c r="B12" s="1">
        <v>6</v>
      </c>
      <c r="C12" s="1">
        <v>-2</v>
      </c>
      <c r="D12" s="1">
        <v>-2.9</v>
      </c>
      <c r="E12" s="1">
        <v>-0.3</v>
      </c>
      <c r="F12" s="1">
        <v>-0.9</v>
      </c>
    </row>
    <row r="13" spans="1:6">
      <c r="A13" s="1">
        <v>2016</v>
      </c>
      <c r="B13" s="1">
        <v>4</v>
      </c>
      <c r="C13" s="1">
        <v>-1.5</v>
      </c>
      <c r="D13" s="1">
        <v>-2.9</v>
      </c>
      <c r="E13" s="1">
        <v>0.9</v>
      </c>
      <c r="F13" s="1">
        <v>0.3</v>
      </c>
    </row>
    <row r="14" spans="1:6">
      <c r="A14" s="1">
        <v>2017</v>
      </c>
      <c r="B14" s="1">
        <v>5</v>
      </c>
      <c r="C14" s="1">
        <v>-1</v>
      </c>
      <c r="D14" s="1">
        <v>-2.3</v>
      </c>
      <c r="E14" s="1">
        <v>1.3</v>
      </c>
      <c r="F14" s="1">
        <v>1.7</v>
      </c>
    </row>
    <row r="15" spans="1:6">
      <c r="A15" s="1">
        <v>2018</v>
      </c>
      <c r="B15" s="1">
        <v>7.8</v>
      </c>
      <c r="C15" s="1">
        <v>-0.4</v>
      </c>
      <c r="D15" s="1">
        <v>-2.6</v>
      </c>
      <c r="E15" s="1">
        <v>0.7</v>
      </c>
      <c r="F15" s="1">
        <v>0.8</v>
      </c>
    </row>
    <row r="16" spans="1:6">
      <c r="A16" s="1">
        <v>2019</v>
      </c>
      <c r="B16" s="1">
        <v>6.5</v>
      </c>
      <c r="C16" s="1">
        <v>-0.6</v>
      </c>
      <c r="D16" s="1">
        <v>-3.1</v>
      </c>
      <c r="E16" s="1">
        <v>0.4</v>
      </c>
      <c r="F16" s="1">
        <v>4.3</v>
      </c>
    </row>
    <row r="17" spans="1:6">
      <c r="A17" s="1">
        <v>2020</v>
      </c>
      <c r="B17" s="1">
        <v>-2.6</v>
      </c>
      <c r="C17" s="1">
        <v>-7</v>
      </c>
      <c r="D17" s="1">
        <v>-10.2</v>
      </c>
      <c r="E17" s="1">
        <v>-3.2</v>
      </c>
      <c r="F17" s="1">
        <v>0.4</v>
      </c>
    </row>
    <row r="18" spans="1:6">
      <c r="A18" s="1">
        <v>2021</v>
      </c>
      <c r="B18" s="1">
        <v>10.3</v>
      </c>
      <c r="C18" s="1">
        <v>-5.1</v>
      </c>
      <c r="D18" s="1">
        <v>-7</v>
      </c>
      <c r="E18" s="1">
        <v>-0.2</v>
      </c>
      <c r="F18" s="1">
        <v>4.1</v>
      </c>
    </row>
    <row r="19" spans="1:6">
      <c r="A19" s="1">
        <v>2022</v>
      </c>
      <c r="B19" s="1">
        <v>25.6</v>
      </c>
      <c r="C19" s="1">
        <v>-3.5</v>
      </c>
      <c r="D19" s="1">
        <v>-2.9</v>
      </c>
      <c r="E19" s="1">
        <v>1</v>
      </c>
      <c r="F19" s="1">
        <v>3.4</v>
      </c>
    </row>
    <row r="20" spans="1:6">
      <c r="A20" s="1">
        <v>2023</v>
      </c>
      <c r="B20" s="1">
        <v>16.5</v>
      </c>
      <c r="C20" s="1">
        <v>-3.6</v>
      </c>
      <c r="D20" s="1">
        <v>-4.6</v>
      </c>
      <c r="E20" s="1">
        <v>-0.8</v>
      </c>
      <c r="F20" s="1">
        <v>3.3</v>
      </c>
    </row>
    <row r="21" spans="1:6">
      <c r="A21" s="1">
        <v>2024</v>
      </c>
      <c r="B21" s="1">
        <v>13.2</v>
      </c>
      <c r="C21" s="1">
        <v>-3.1</v>
      </c>
      <c r="D21" s="1">
        <v>-4.7</v>
      </c>
      <c r="E21" s="1">
        <v>-1.5</v>
      </c>
      <c r="F21" s="1">
        <v>4.5</v>
      </c>
    </row>
    <row r="22" spans="1:6">
      <c r="A22" s="1">
        <v>2025</v>
      </c>
      <c r="B22" s="1">
        <v>9.5</v>
      </c>
      <c r="C22" s="1">
        <v>-3.1</v>
      </c>
      <c r="D22" s="1">
        <v>-4.6</v>
      </c>
      <c r="E22" s="1">
        <v>-1.4</v>
      </c>
      <c r="F22" s="1">
        <v>2.4</v>
      </c>
    </row>
    <row r="23" spans="1:6">
      <c r="A23" s="1">
        <v>2026</v>
      </c>
      <c r="B23" s="1">
        <v>6.5</v>
      </c>
      <c r="C23" s="1">
        <v>-3.2</v>
      </c>
      <c r="D23" s="1">
        <v>-4.7</v>
      </c>
      <c r="E23" s="1">
        <v>-1.1</v>
      </c>
      <c r="F23" s="1">
        <v>1.8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3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337</v>
      </c>
    </row>
    <row r="3" spans="1:7">
      <c r="A3" s="2" t="s">
        <v>44</v>
      </c>
      <c r="B3" s="2" t="s">
        <v>326</v>
      </c>
      <c r="C3" s="2" t="s">
        <v>336</v>
      </c>
      <c r="D3" s="2" t="s">
        <v>320</v>
      </c>
      <c r="E3" s="2" t="s">
        <v>334</v>
      </c>
      <c r="F3" s="2" t="s">
        <v>323</v>
      </c>
      <c r="G3" s="2" t="s">
        <v>324</v>
      </c>
    </row>
    <row r="4" spans="1:7">
      <c r="A4" s="1">
        <v>2007</v>
      </c>
      <c r="B4" s="1">
        <v>130.2</v>
      </c>
      <c r="C4" s="1">
        <v>90.5</v>
      </c>
      <c r="D4" s="1">
        <v>-41.9</v>
      </c>
      <c r="E4" s="1">
        <v>-36.8</v>
      </c>
      <c r="F4" s="1">
        <v>19.7</v>
      </c>
      <c r="G4" s="1">
        <v>4.2</v>
      </c>
    </row>
    <row r="5" spans="1:7">
      <c r="A5" s="1">
        <v>2008</v>
      </c>
      <c r="B5" s="1">
        <v>115.2</v>
      </c>
      <c r="C5" s="1">
        <v>90.3</v>
      </c>
      <c r="D5" s="1">
        <v>-46.4</v>
      </c>
      <c r="E5" s="1">
        <v>-41.5</v>
      </c>
      <c r="F5" s="1">
        <v>14.6</v>
      </c>
      <c r="G5" s="1">
        <v>7.5</v>
      </c>
    </row>
    <row r="6" spans="1:7">
      <c r="A6" s="1">
        <v>2009</v>
      </c>
      <c r="B6" s="1">
        <v>145.6</v>
      </c>
      <c r="C6" s="1">
        <v>113.1</v>
      </c>
      <c r="D6" s="1">
        <v>-53.4</v>
      </c>
      <c r="E6" s="1">
        <v>-49.6</v>
      </c>
      <c r="F6" s="1">
        <v>21.8</v>
      </c>
      <c r="G6" s="1">
        <v>6.2</v>
      </c>
    </row>
    <row r="7" spans="1:7">
      <c r="A7" s="1">
        <v>2010</v>
      </c>
      <c r="B7" s="1">
        <v>154.1</v>
      </c>
      <c r="C7" s="1">
        <v>123.4</v>
      </c>
      <c r="D7" s="1">
        <v>-55.9</v>
      </c>
      <c r="E7" s="1">
        <v>-54.1</v>
      </c>
      <c r="F7" s="1">
        <v>23.4</v>
      </c>
      <c r="G7" s="1">
        <v>2.3</v>
      </c>
    </row>
    <row r="8" spans="1:7">
      <c r="A8" s="1">
        <v>2011</v>
      </c>
      <c r="B8" s="1">
        <v>149.8</v>
      </c>
      <c r="C8" s="1">
        <v>122.3</v>
      </c>
      <c r="D8" s="1">
        <v>-57.1</v>
      </c>
      <c r="E8" s="1">
        <v>-58.5</v>
      </c>
      <c r="F8" s="1">
        <v>24.8</v>
      </c>
      <c r="G8" s="1">
        <v>-3.1</v>
      </c>
    </row>
    <row r="9" spans="1:7">
      <c r="A9" s="1">
        <v>2012</v>
      </c>
      <c r="B9" s="1">
        <v>159.2</v>
      </c>
      <c r="C9" s="1">
        <v>133.1</v>
      </c>
      <c r="D9" s="1">
        <v>-63.7</v>
      </c>
      <c r="E9" s="1">
        <v>-62.8</v>
      </c>
      <c r="F9" s="1">
        <v>27.1</v>
      </c>
      <c r="G9" s="1">
        <v>-9.199999999999999</v>
      </c>
    </row>
    <row r="10" spans="1:7">
      <c r="A10" s="1">
        <v>2013</v>
      </c>
      <c r="B10" s="1">
        <v>198</v>
      </c>
      <c r="C10" s="1">
        <v>168.3</v>
      </c>
      <c r="D10" s="1">
        <v>-65.8</v>
      </c>
      <c r="E10" s="1">
        <v>-63.4</v>
      </c>
      <c r="F10" s="1">
        <v>26.3</v>
      </c>
      <c r="G10" s="1">
        <v>-6</v>
      </c>
    </row>
    <row r="11" spans="1:7">
      <c r="A11" s="1">
        <v>2014</v>
      </c>
      <c r="B11" s="1">
        <v>239.8</v>
      </c>
      <c r="C11" s="1">
        <v>209.3</v>
      </c>
      <c r="D11" s="1">
        <v>-71.3</v>
      </c>
      <c r="E11" s="1">
        <v>-64.90000000000001</v>
      </c>
      <c r="F11" s="1">
        <v>25.2</v>
      </c>
      <c r="G11" s="1">
        <v>-7.4</v>
      </c>
    </row>
    <row r="12" spans="1:7">
      <c r="A12" s="1">
        <v>2015</v>
      </c>
      <c r="B12" s="1">
        <v>276.3</v>
      </c>
      <c r="C12" s="1">
        <v>244.7</v>
      </c>
      <c r="D12" s="1">
        <v>-69.7</v>
      </c>
      <c r="E12" s="1">
        <v>-65.2</v>
      </c>
      <c r="F12" s="1">
        <v>24.1</v>
      </c>
      <c r="G12" s="1">
        <v>-7</v>
      </c>
    </row>
    <row r="13" spans="1:7">
      <c r="A13" s="1">
        <v>2016</v>
      </c>
      <c r="B13" s="1">
        <v>281.7</v>
      </c>
      <c r="C13" s="1">
        <v>247.8</v>
      </c>
      <c r="D13" s="1">
        <v>-69</v>
      </c>
      <c r="E13" s="1">
        <v>-64.90000000000001</v>
      </c>
      <c r="F13" s="1">
        <v>27.8</v>
      </c>
      <c r="G13" s="1">
        <v>-5.1</v>
      </c>
    </row>
    <row r="14" spans="1:7">
      <c r="A14" s="1">
        <v>2017</v>
      </c>
      <c r="B14" s="1">
        <v>298.2</v>
      </c>
      <c r="C14" s="1">
        <v>262.5</v>
      </c>
      <c r="D14" s="1">
        <v>-65.5</v>
      </c>
      <c r="E14" s="1">
        <v>-62</v>
      </c>
      <c r="F14" s="1">
        <v>31.7</v>
      </c>
      <c r="G14" s="1">
        <v>-1.6</v>
      </c>
    </row>
    <row r="15" spans="1:7">
      <c r="A15" s="1">
        <v>2018</v>
      </c>
      <c r="B15" s="1">
        <v>269.5</v>
      </c>
      <c r="C15" s="1">
        <v>237.2</v>
      </c>
      <c r="D15" s="1">
        <v>-62.9</v>
      </c>
      <c r="E15" s="1">
        <v>-61.3</v>
      </c>
      <c r="F15" s="1">
        <v>31.9</v>
      </c>
      <c r="G15" s="1">
        <v>1</v>
      </c>
    </row>
    <row r="16" spans="1:7">
      <c r="A16" s="1">
        <v>2019</v>
      </c>
      <c r="B16" s="1">
        <v>319.2</v>
      </c>
      <c r="C16" s="1">
        <v>287.9</v>
      </c>
      <c r="D16" s="1">
        <v>-62.5</v>
      </c>
      <c r="E16" s="1">
        <v>-61.4</v>
      </c>
      <c r="F16" s="1">
        <v>36.3</v>
      </c>
      <c r="G16" s="1">
        <v>6.5</v>
      </c>
    </row>
    <row r="17" spans="1:7">
      <c r="A17" s="1">
        <v>2020</v>
      </c>
      <c r="B17" s="1">
        <v>356.9</v>
      </c>
      <c r="C17" s="1">
        <v>323.5</v>
      </c>
      <c r="D17" s="1">
        <v>-74.40000000000001</v>
      </c>
      <c r="E17" s="1">
        <v>-72</v>
      </c>
      <c r="F17" s="1">
        <v>36.9</v>
      </c>
      <c r="G17" s="1">
        <v>11.7</v>
      </c>
    </row>
    <row r="18" spans="1:7">
      <c r="A18" s="1">
        <v>2021</v>
      </c>
      <c r="B18" s="1">
        <v>326.8</v>
      </c>
      <c r="C18" s="1">
        <v>293.4</v>
      </c>
      <c r="D18" s="1">
        <v>-69.09999999999999</v>
      </c>
      <c r="E18" s="1">
        <v>-68.59999999999999</v>
      </c>
      <c r="F18" s="1">
        <v>42.6</v>
      </c>
      <c r="G18" s="1">
        <v>13.1</v>
      </c>
    </row>
    <row r="19" spans="1:7">
      <c r="A19" s="1">
        <v>2022</v>
      </c>
      <c r="B19" s="1">
        <v>249.7</v>
      </c>
      <c r="C19" s="1">
        <v>222.1</v>
      </c>
      <c r="D19" s="1">
        <v>-56.9</v>
      </c>
      <c r="E19" s="1">
        <v>-62.5</v>
      </c>
      <c r="F19" s="1">
        <v>38.5</v>
      </c>
      <c r="G19" s="1">
        <v>18.6</v>
      </c>
    </row>
    <row r="20" spans="1:7">
      <c r="A20" s="1">
        <v>2023</v>
      </c>
      <c r="B20" s="1">
        <v>346.5</v>
      </c>
      <c r="C20" s="1">
        <v>315.9</v>
      </c>
      <c r="D20" s="1">
        <v>-58.2</v>
      </c>
      <c r="E20" s="1">
        <v>-62.9</v>
      </c>
      <c r="F20" s="1">
        <v>37.2</v>
      </c>
      <c r="G20" s="1">
        <v>20.1</v>
      </c>
    </row>
    <row r="21" spans="1:7">
      <c r="A21" s="1">
        <v>2024</v>
      </c>
      <c r="B21" s="1">
        <v>418.8</v>
      </c>
      <c r="C21" s="1">
        <v>387.1</v>
      </c>
      <c r="D21" s="1">
        <v>-57.6</v>
      </c>
      <c r="E21" s="1">
        <v>-62.8</v>
      </c>
      <c r="F21" s="1">
        <v>39.2</v>
      </c>
      <c r="G21" s="1">
        <v>23.6</v>
      </c>
    </row>
    <row r="22" spans="1:7">
      <c r="A22" s="1">
        <v>2025</v>
      </c>
      <c r="B22" s="1">
        <v>419</v>
      </c>
      <c r="C22" s="1">
        <v>388.4</v>
      </c>
      <c r="D22" s="1">
        <v>-58.6</v>
      </c>
      <c r="E22" s="1">
        <v>-64</v>
      </c>
      <c r="F22" s="1">
        <v>37</v>
      </c>
      <c r="G22" s="1">
        <v>26.3</v>
      </c>
    </row>
    <row r="23" spans="1:7">
      <c r="A23" s="1">
        <v>2026</v>
      </c>
      <c r="B23" s="1">
        <v>439.1</v>
      </c>
      <c r="C23" s="1">
        <v>408.5</v>
      </c>
      <c r="D23" s="1">
        <v>-59.8</v>
      </c>
      <c r="E23" s="1">
        <v>-65.40000000000001</v>
      </c>
      <c r="F23" s="1">
        <v>35.4</v>
      </c>
      <c r="G23" s="1">
        <v>28.3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C3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340</v>
      </c>
    </row>
    <row r="3" spans="1:3">
      <c r="A3" s="2" t="s">
        <v>44</v>
      </c>
      <c r="B3" s="2" t="s">
        <v>338</v>
      </c>
      <c r="C3" s="2" t="s">
        <v>339</v>
      </c>
    </row>
    <row r="4" spans="1:3">
      <c r="A4" s="1">
        <v>1995</v>
      </c>
      <c r="B4" s="1">
        <v>57</v>
      </c>
      <c r="C4" s="1">
        <v>57</v>
      </c>
    </row>
    <row r="5" spans="1:3">
      <c r="A5" s="1">
        <v>1996</v>
      </c>
      <c r="B5" s="1">
        <v>56.3</v>
      </c>
      <c r="C5" s="1">
        <v>56.3</v>
      </c>
    </row>
    <row r="6" spans="1:3">
      <c r="A6" s="1">
        <v>1997</v>
      </c>
      <c r="B6" s="1">
        <v>54.6</v>
      </c>
      <c r="C6" s="1">
        <v>54.6</v>
      </c>
    </row>
    <row r="7" spans="1:3">
      <c r="A7" s="1">
        <v>1998</v>
      </c>
      <c r="B7" s="1">
        <v>54.3</v>
      </c>
      <c r="C7" s="1">
        <v>54.2</v>
      </c>
    </row>
    <row r="8" spans="1:3">
      <c r="A8" s="1">
        <v>1999</v>
      </c>
      <c r="B8" s="1">
        <v>54.5</v>
      </c>
      <c r="C8" s="1">
        <v>54.4</v>
      </c>
    </row>
    <row r="9" spans="1:3">
      <c r="A9" s="1">
        <v>2000</v>
      </c>
      <c r="B9" s="1">
        <v>54.6</v>
      </c>
      <c r="C9" s="1">
        <v>54.3</v>
      </c>
    </row>
    <row r="10" spans="1:3">
      <c r="A10" s="1">
        <v>2001</v>
      </c>
      <c r="B10" s="1">
        <v>56</v>
      </c>
      <c r="C10" s="1">
        <v>55.6</v>
      </c>
    </row>
    <row r="11" spans="1:3">
      <c r="A11" s="1">
        <v>2002</v>
      </c>
      <c r="B11" s="1">
        <v>57.4</v>
      </c>
      <c r="C11" s="1">
        <v>57.1</v>
      </c>
    </row>
    <row r="12" spans="1:3">
      <c r="A12" s="1">
        <v>2003</v>
      </c>
      <c r="B12" s="1">
        <v>59.2</v>
      </c>
      <c r="C12" s="1">
        <v>58.7</v>
      </c>
    </row>
    <row r="13" spans="1:3">
      <c r="A13" s="1">
        <v>2004</v>
      </c>
      <c r="B13" s="1">
        <v>56.9</v>
      </c>
      <c r="C13" s="1">
        <v>56.3</v>
      </c>
    </row>
    <row r="14" spans="1:3">
      <c r="A14" s="1">
        <v>2005</v>
      </c>
      <c r="B14" s="1">
        <v>55.1</v>
      </c>
      <c r="C14" s="1">
        <v>54.3</v>
      </c>
    </row>
    <row r="15" spans="1:3">
      <c r="A15" s="1">
        <v>2006</v>
      </c>
      <c r="B15" s="1">
        <v>54.2</v>
      </c>
      <c r="C15" s="1">
        <v>52.8</v>
      </c>
    </row>
    <row r="16" spans="1:3">
      <c r="A16" s="1">
        <v>2007</v>
      </c>
      <c r="B16" s="1">
        <v>52.9</v>
      </c>
      <c r="C16" s="1">
        <v>51</v>
      </c>
    </row>
    <row r="17" spans="1:3">
      <c r="A17" s="1">
        <v>2008</v>
      </c>
      <c r="B17" s="1">
        <v>53.6</v>
      </c>
      <c r="C17" s="1">
        <v>52.4</v>
      </c>
    </row>
    <row r="18" spans="1:3">
      <c r="A18" s="1">
        <v>2009</v>
      </c>
      <c r="B18" s="1">
        <v>56.7</v>
      </c>
      <c r="C18" s="1">
        <v>56.4</v>
      </c>
    </row>
    <row r="19" spans="1:3">
      <c r="A19" s="1">
        <v>2010</v>
      </c>
      <c r="B19" s="1">
        <v>55.8</v>
      </c>
      <c r="C19" s="1">
        <v>55.6</v>
      </c>
    </row>
    <row r="20" spans="1:3">
      <c r="A20" s="1">
        <v>2011</v>
      </c>
      <c r="B20" s="1">
        <v>56.3</v>
      </c>
      <c r="C20" s="1">
        <v>56.1</v>
      </c>
    </row>
    <row r="21" spans="1:3">
      <c r="A21" s="1">
        <v>2012</v>
      </c>
      <c r="B21" s="1">
        <v>55.1</v>
      </c>
      <c r="C21" s="1">
        <v>55</v>
      </c>
    </row>
    <row r="22" spans="1:3">
      <c r="A22" s="1">
        <v>2013</v>
      </c>
      <c r="B22" s="1">
        <v>55.5</v>
      </c>
      <c r="C22" s="1">
        <v>55.3</v>
      </c>
    </row>
    <row r="23" spans="1:3">
      <c r="A23" s="1">
        <v>2014</v>
      </c>
      <c r="B23" s="1">
        <v>56.4</v>
      </c>
      <c r="C23" s="1">
        <v>56.2</v>
      </c>
    </row>
    <row r="24" spans="1:3">
      <c r="A24" s="1">
        <v>2015</v>
      </c>
      <c r="B24" s="1">
        <v>57.7</v>
      </c>
      <c r="C24" s="1">
        <v>57.4</v>
      </c>
    </row>
    <row r="25" spans="1:3">
      <c r="A25" s="1">
        <v>2016</v>
      </c>
      <c r="B25" s="1">
        <v>58.3</v>
      </c>
      <c r="C25" s="1">
        <v>58</v>
      </c>
    </row>
    <row r="26" spans="1:3">
      <c r="A26" s="1">
        <v>2017</v>
      </c>
      <c r="B26" s="1">
        <v>58.5</v>
      </c>
      <c r="C26" s="1">
        <v>58</v>
      </c>
    </row>
    <row r="27" spans="1:3">
      <c r="A27" s="1">
        <v>2018</v>
      </c>
      <c r="B27" s="1">
        <v>58.2</v>
      </c>
      <c r="C27" s="1">
        <v>57.7</v>
      </c>
    </row>
    <row r="28" spans="1:3">
      <c r="A28" s="1">
        <v>2019</v>
      </c>
      <c r="B28" s="1">
        <v>58.9</v>
      </c>
      <c r="C28" s="1">
        <v>58.4</v>
      </c>
    </row>
    <row r="29" spans="1:3">
      <c r="A29" s="1">
        <v>2020</v>
      </c>
      <c r="B29" s="1">
        <v>62.8</v>
      </c>
      <c r="C29" s="1">
        <v>62.2</v>
      </c>
    </row>
    <row r="30" spans="1:3">
      <c r="A30" s="1">
        <v>2021</v>
      </c>
      <c r="B30" s="1">
        <v>60.4</v>
      </c>
      <c r="C30" s="1">
        <v>59.9</v>
      </c>
    </row>
    <row r="31" spans="1:3">
      <c r="A31" s="1">
        <v>2022</v>
      </c>
      <c r="B31" s="1">
        <v>58.5</v>
      </c>
      <c r="C31" s="1">
        <v>57.9</v>
      </c>
    </row>
    <row r="32" spans="1:3">
      <c r="A32" s="1">
        <v>2023</v>
      </c>
      <c r="B32" s="1">
        <v>60.5</v>
      </c>
      <c r="C32" s="1">
        <v>59.5</v>
      </c>
    </row>
    <row r="33" spans="1:3">
      <c r="A33" s="1">
        <v>2024</v>
      </c>
      <c r="B33" s="1">
        <v>62.3</v>
      </c>
      <c r="C33" s="1">
        <v>60.9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342</v>
      </c>
    </row>
    <row r="3" spans="1:2">
      <c r="A3" s="2" t="s">
        <v>44</v>
      </c>
      <c r="B3" s="2" t="s">
        <v>341</v>
      </c>
    </row>
    <row r="4" spans="1:2">
      <c r="A4" s="1">
        <v>1995</v>
      </c>
      <c r="B4" s="1">
        <v>0</v>
      </c>
    </row>
    <row r="5" spans="1:2">
      <c r="A5" s="1">
        <v>1996</v>
      </c>
      <c r="B5" s="1">
        <v>0</v>
      </c>
    </row>
    <row r="6" spans="1:2">
      <c r="A6" s="1">
        <v>1997</v>
      </c>
      <c r="B6" s="1">
        <v>0</v>
      </c>
    </row>
    <row r="7" spans="1:2">
      <c r="A7" s="1">
        <v>1998</v>
      </c>
      <c r="B7" s="1">
        <v>0</v>
      </c>
    </row>
    <row r="8" spans="1:2">
      <c r="A8" s="1">
        <v>1999</v>
      </c>
      <c r="B8" s="1">
        <v>1</v>
      </c>
    </row>
    <row r="9" spans="1:2">
      <c r="A9" s="1">
        <v>2000</v>
      </c>
      <c r="B9" s="1">
        <v>3</v>
      </c>
    </row>
    <row r="10" spans="1:2">
      <c r="A10" s="1">
        <v>2001</v>
      </c>
      <c r="B10" s="1">
        <v>5</v>
      </c>
    </row>
    <row r="11" spans="1:2">
      <c r="A11" s="1">
        <v>2002</v>
      </c>
      <c r="B11" s="1">
        <v>4</v>
      </c>
    </row>
    <row r="12" spans="1:2">
      <c r="A12" s="1">
        <v>2003</v>
      </c>
      <c r="B12" s="1">
        <v>6</v>
      </c>
    </row>
    <row r="13" spans="1:2">
      <c r="A13" s="1">
        <v>2004</v>
      </c>
      <c r="B13" s="1">
        <v>8</v>
      </c>
    </row>
    <row r="14" spans="1:2">
      <c r="A14" s="1">
        <v>2005</v>
      </c>
      <c r="B14" s="1">
        <v>13</v>
      </c>
    </row>
    <row r="15" spans="1:2">
      <c r="A15" s="1">
        <v>2006</v>
      </c>
      <c r="B15" s="1">
        <v>23</v>
      </c>
    </row>
    <row r="16" spans="1:2">
      <c r="A16" s="1">
        <v>2007</v>
      </c>
      <c r="B16" s="1">
        <v>35</v>
      </c>
    </row>
    <row r="17" spans="1:2">
      <c r="A17" s="1">
        <v>2008</v>
      </c>
      <c r="B17" s="1">
        <v>23</v>
      </c>
    </row>
    <row r="18" spans="1:2">
      <c r="A18" s="1">
        <v>2009</v>
      </c>
      <c r="B18" s="1">
        <v>6</v>
      </c>
    </row>
    <row r="19" spans="1:2">
      <c r="A19" s="1">
        <v>2010</v>
      </c>
      <c r="B19" s="1">
        <v>4</v>
      </c>
    </row>
    <row r="20" spans="1:2">
      <c r="A20" s="1">
        <v>2011</v>
      </c>
      <c r="B20" s="1">
        <v>4</v>
      </c>
    </row>
    <row r="21" spans="1:2">
      <c r="A21" s="1">
        <v>2012</v>
      </c>
      <c r="B21" s="1">
        <v>3</v>
      </c>
    </row>
    <row r="22" spans="1:2">
      <c r="A22" s="1">
        <v>2013</v>
      </c>
      <c r="B22" s="1">
        <v>5</v>
      </c>
    </row>
    <row r="23" spans="1:2">
      <c r="A23" s="1">
        <v>2014</v>
      </c>
      <c r="B23" s="1">
        <v>7</v>
      </c>
    </row>
    <row r="24" spans="1:2">
      <c r="A24" s="1">
        <v>2015</v>
      </c>
      <c r="B24" s="1">
        <v>8</v>
      </c>
    </row>
    <row r="25" spans="1:2">
      <c r="A25" s="1">
        <v>2016</v>
      </c>
      <c r="B25" s="1">
        <v>10</v>
      </c>
    </row>
    <row r="26" spans="1:2">
      <c r="A26" s="1">
        <v>2017</v>
      </c>
      <c r="B26" s="1">
        <v>13</v>
      </c>
    </row>
    <row r="27" spans="1:2">
      <c r="A27" s="1">
        <v>2018</v>
      </c>
      <c r="B27" s="1">
        <v>14</v>
      </c>
    </row>
    <row r="28" spans="1:2">
      <c r="A28" s="1">
        <v>2019</v>
      </c>
      <c r="B28" s="1">
        <v>15</v>
      </c>
    </row>
    <row r="29" spans="1:2">
      <c r="A29" s="1">
        <v>2020</v>
      </c>
      <c r="B29" s="1">
        <v>17</v>
      </c>
    </row>
    <row r="30" spans="1:2">
      <c r="A30" s="1">
        <v>2021</v>
      </c>
      <c r="B30" s="1">
        <v>16</v>
      </c>
    </row>
    <row r="31" spans="1:2">
      <c r="A31" s="1">
        <v>2022</v>
      </c>
      <c r="B31" s="1">
        <v>20</v>
      </c>
    </row>
    <row r="32" spans="1:2">
      <c r="A32" s="1">
        <v>2023</v>
      </c>
      <c r="B32" s="1">
        <v>38</v>
      </c>
    </row>
    <row r="33" spans="1:2">
      <c r="A33" s="1">
        <v>2024</v>
      </c>
      <c r="B33" s="1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55</v>
      </c>
    </row>
    <row r="3" spans="1:2">
      <c r="A3" s="2" t="s">
        <v>44</v>
      </c>
      <c r="B3" s="2" t="s">
        <v>54</v>
      </c>
    </row>
    <row r="4" spans="1:2">
      <c r="A4" s="1">
        <v>2001</v>
      </c>
      <c r="B4" s="1">
        <v>3.2</v>
      </c>
    </row>
    <row r="5" spans="1:2">
      <c r="A5" s="1">
        <v>2002</v>
      </c>
      <c r="B5" s="1">
        <v>5.3</v>
      </c>
    </row>
    <row r="6" spans="1:2">
      <c r="A6" s="1">
        <v>2003</v>
      </c>
      <c r="B6" s="1">
        <v>5</v>
      </c>
    </row>
    <row r="7" spans="1:2">
      <c r="A7" s="1">
        <v>2004</v>
      </c>
      <c r="B7" s="1">
        <v>6.5</v>
      </c>
    </row>
    <row r="8" spans="1:2">
      <c r="A8" s="1">
        <v>2005</v>
      </c>
      <c r="B8" s="1">
        <v>6.8</v>
      </c>
    </row>
    <row r="9" spans="1:2">
      <c r="A9" s="1">
        <v>2006</v>
      </c>
      <c r="B9" s="1">
        <v>6.4</v>
      </c>
    </row>
    <row r="10" spans="1:2">
      <c r="A10" s="1">
        <v>2007</v>
      </c>
      <c r="B10" s="1">
        <v>6.2</v>
      </c>
    </row>
    <row r="11" spans="1:2">
      <c r="A11" s="1">
        <v>2008</v>
      </c>
      <c r="B11" s="1">
        <v>7</v>
      </c>
    </row>
    <row r="12" spans="1:2">
      <c r="A12" s="1">
        <v>2009</v>
      </c>
      <c r="B12" s="1">
        <v>10.3</v>
      </c>
    </row>
    <row r="13" spans="1:2">
      <c r="A13" s="1">
        <v>2010</v>
      </c>
      <c r="B13" s="1">
        <v>11.2</v>
      </c>
    </row>
    <row r="14" spans="1:2">
      <c r="A14" s="1">
        <v>2011</v>
      </c>
      <c r="B14" s="1">
        <v>10</v>
      </c>
    </row>
    <row r="15" spans="1:2">
      <c r="A15" s="1">
        <v>2012</v>
      </c>
      <c r="B15" s="1">
        <v>11.6</v>
      </c>
    </row>
    <row r="16" spans="1:2">
      <c r="A16" s="1">
        <v>2013</v>
      </c>
      <c r="B16" s="1">
        <v>12.3</v>
      </c>
    </row>
    <row r="17" spans="1:2">
      <c r="A17" s="1">
        <v>2014</v>
      </c>
      <c r="B17" s="1">
        <v>13.7</v>
      </c>
    </row>
    <row r="18" spans="1:2">
      <c r="A18" s="1">
        <v>2015</v>
      </c>
      <c r="B18" s="1">
        <v>14.7</v>
      </c>
    </row>
    <row r="19" spans="1:2">
      <c r="A19" s="1">
        <v>2016</v>
      </c>
      <c r="B19" s="1">
        <v>16.7</v>
      </c>
    </row>
    <row r="20" spans="1:2">
      <c r="A20" s="1">
        <v>2017</v>
      </c>
      <c r="B20" s="1">
        <v>17.1</v>
      </c>
    </row>
    <row r="21" spans="1:2">
      <c r="A21" s="1">
        <v>2018</v>
      </c>
      <c r="B21" s="1">
        <v>15.8</v>
      </c>
    </row>
    <row r="22" spans="1:2">
      <c r="A22" s="1">
        <v>2019</v>
      </c>
      <c r="B22" s="1">
        <v>17.1</v>
      </c>
    </row>
    <row r="23" spans="1:2">
      <c r="A23" s="1">
        <v>2020</v>
      </c>
      <c r="B23" s="1">
        <v>23.6</v>
      </c>
    </row>
    <row r="24" spans="1:2">
      <c r="A24" s="1">
        <v>2021</v>
      </c>
      <c r="B24" s="1">
        <v>21.9</v>
      </c>
    </row>
    <row r="25" spans="1:2">
      <c r="A25" s="1">
        <v>2022</v>
      </c>
      <c r="B25" s="1">
        <v>19.7</v>
      </c>
    </row>
    <row r="26" spans="1:2">
      <c r="A26" s="1">
        <v>2023</v>
      </c>
      <c r="B26" s="1">
        <v>20</v>
      </c>
    </row>
    <row r="27" spans="1:2">
      <c r="A27" s="1">
        <v>2024</v>
      </c>
      <c r="B27" s="1">
        <v>21.5</v>
      </c>
    </row>
    <row r="28" spans="1:2">
      <c r="A28" s="1">
        <v>2025</v>
      </c>
      <c r="B28" s="1">
        <v>25.8</v>
      </c>
    </row>
    <row r="29" spans="1:2">
      <c r="A29" s="1">
        <v>2026</v>
      </c>
      <c r="B29" s="1">
        <v>26.8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86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141</v>
      </c>
    </row>
    <row r="3" spans="1:2">
      <c r="A3" s="2" t="s">
        <v>139</v>
      </c>
      <c r="B3" s="2" t="s">
        <v>140</v>
      </c>
    </row>
    <row r="4" spans="1:2">
      <c r="A4" s="1" t="s">
        <v>56</v>
      </c>
      <c r="B4" s="1">
        <v>19755</v>
      </c>
    </row>
    <row r="5" spans="1:2">
      <c r="A5" s="1" t="s">
        <v>57</v>
      </c>
      <c r="B5" s="1">
        <v>19828.5</v>
      </c>
    </row>
    <row r="6" spans="1:2">
      <c r="A6" s="1" t="s">
        <v>58</v>
      </c>
      <c r="B6" s="1">
        <v>19851.8</v>
      </c>
    </row>
    <row r="7" spans="1:2">
      <c r="A7" s="1" t="s">
        <v>59</v>
      </c>
      <c r="B7" s="1">
        <v>19726.1</v>
      </c>
    </row>
    <row r="8" spans="1:2">
      <c r="A8" s="1" t="s">
        <v>60</v>
      </c>
      <c r="B8" s="1">
        <v>19734</v>
      </c>
    </row>
    <row r="9" spans="1:2">
      <c r="A9" s="1" t="s">
        <v>61</v>
      </c>
      <c r="B9" s="1">
        <v>20020.7</v>
      </c>
    </row>
    <row r="10" spans="1:2">
      <c r="A10" s="1" t="s">
        <v>62</v>
      </c>
      <c r="B10" s="1">
        <v>20064.5</v>
      </c>
    </row>
    <row r="11" spans="1:2">
      <c r="A11" s="1" t="s">
        <v>63</v>
      </c>
      <c r="B11" s="1">
        <v>19995</v>
      </c>
    </row>
    <row r="12" spans="1:2">
      <c r="A12" s="1" t="s">
        <v>64</v>
      </c>
      <c r="B12" s="1">
        <v>20129.7</v>
      </c>
    </row>
    <row r="13" spans="1:2">
      <c r="A13" s="1" t="s">
        <v>65</v>
      </c>
      <c r="B13" s="1">
        <v>20211.3</v>
      </c>
    </row>
    <row r="14" spans="1:2">
      <c r="A14" s="1" t="s">
        <v>66</v>
      </c>
      <c r="B14" s="1">
        <v>20125.8</v>
      </c>
    </row>
    <row r="15" spans="1:2">
      <c r="A15" s="1" t="s">
        <v>67</v>
      </c>
      <c r="B15" s="1">
        <v>20143.6</v>
      </c>
    </row>
    <row r="16" spans="1:2">
      <c r="A16" s="1" t="s">
        <v>68</v>
      </c>
      <c r="B16" s="1">
        <v>20193.8</v>
      </c>
    </row>
    <row r="17" spans="1:2">
      <c r="A17" s="1" t="s">
        <v>69</v>
      </c>
      <c r="B17" s="1">
        <v>20192.3</v>
      </c>
    </row>
    <row r="18" spans="1:2">
      <c r="A18" s="1" t="s">
        <v>70</v>
      </c>
      <c r="B18" s="1">
        <v>20234.1</v>
      </c>
    </row>
    <row r="19" spans="1:2">
      <c r="A19" s="1" t="s">
        <v>71</v>
      </c>
      <c r="B19" s="1">
        <v>20086.5</v>
      </c>
    </row>
    <row r="20" spans="1:2">
      <c r="A20" s="1" t="s">
        <v>72</v>
      </c>
      <c r="B20" s="1">
        <v>20103.5</v>
      </c>
    </row>
    <row r="21" spans="1:2">
      <c r="A21" s="1" t="s">
        <v>73</v>
      </c>
      <c r="B21" s="1">
        <v>20183</v>
      </c>
    </row>
    <row r="22" spans="1:2">
      <c r="A22" s="1" t="s">
        <v>74</v>
      </c>
      <c r="B22" s="1">
        <v>19708.8</v>
      </c>
    </row>
    <row r="23" spans="1:2">
      <c r="A23" s="1" t="s">
        <v>75</v>
      </c>
      <c r="B23" s="1">
        <v>19413.2</v>
      </c>
    </row>
    <row r="24" spans="1:2">
      <c r="A24" s="1" t="s">
        <v>76</v>
      </c>
      <c r="B24" s="1">
        <v>18789.1</v>
      </c>
    </row>
    <row r="25" spans="1:2">
      <c r="A25" s="1" t="s">
        <v>77</v>
      </c>
      <c r="B25" s="1">
        <v>18742.2</v>
      </c>
    </row>
    <row r="26" spans="1:2">
      <c r="A26" s="1" t="s">
        <v>78</v>
      </c>
      <c r="B26" s="1">
        <v>18742.2</v>
      </c>
    </row>
    <row r="27" spans="1:2">
      <c r="A27" s="1" t="s">
        <v>79</v>
      </c>
      <c r="B27" s="1">
        <v>18948.4</v>
      </c>
    </row>
    <row r="28" spans="1:2">
      <c r="A28" s="1" t="s">
        <v>80</v>
      </c>
      <c r="B28" s="1">
        <v>18794.6</v>
      </c>
    </row>
    <row r="29" spans="1:2">
      <c r="A29" s="1" t="s">
        <v>81</v>
      </c>
      <c r="B29" s="1">
        <v>18768.1</v>
      </c>
    </row>
    <row r="30" spans="1:2">
      <c r="A30" s="1" t="s">
        <v>82</v>
      </c>
      <c r="B30" s="1">
        <v>18484.4</v>
      </c>
    </row>
    <row r="31" spans="1:2">
      <c r="A31" s="1" t="s">
        <v>83</v>
      </c>
      <c r="B31" s="1">
        <v>18535.6</v>
      </c>
    </row>
    <row r="32" spans="1:2">
      <c r="A32" s="1" t="s">
        <v>84</v>
      </c>
      <c r="B32" s="1">
        <v>18477.2</v>
      </c>
    </row>
    <row r="33" spans="1:2">
      <c r="A33" s="1" t="s">
        <v>85</v>
      </c>
      <c r="B33" s="1">
        <v>18095.8</v>
      </c>
    </row>
    <row r="34" spans="1:2">
      <c r="A34" s="1" t="s">
        <v>86</v>
      </c>
      <c r="B34" s="1">
        <v>17922.7</v>
      </c>
    </row>
    <row r="35" spans="1:2">
      <c r="A35" s="1" t="s">
        <v>87</v>
      </c>
      <c r="B35" s="1">
        <v>17945.1</v>
      </c>
    </row>
    <row r="36" spans="1:2">
      <c r="A36" s="1" t="s">
        <v>88</v>
      </c>
      <c r="B36" s="1">
        <v>18617.6</v>
      </c>
    </row>
    <row r="37" spans="1:2">
      <c r="A37" s="1" t="s">
        <v>89</v>
      </c>
      <c r="B37" s="1">
        <v>18414.1</v>
      </c>
    </row>
    <row r="38" spans="1:2">
      <c r="A38" s="1" t="s">
        <v>90</v>
      </c>
      <c r="B38" s="1">
        <v>17876.2</v>
      </c>
    </row>
    <row r="39" spans="1:2">
      <c r="A39" s="1" t="s">
        <v>91</v>
      </c>
      <c r="B39" s="1">
        <v>18311.6</v>
      </c>
    </row>
    <row r="40" spans="1:2">
      <c r="A40" s="1" t="s">
        <v>92</v>
      </c>
      <c r="B40" s="1">
        <v>18510.1</v>
      </c>
    </row>
    <row r="41" spans="1:2">
      <c r="A41" s="1" t="s">
        <v>93</v>
      </c>
      <c r="B41" s="1">
        <v>18631.5</v>
      </c>
    </row>
    <row r="42" spans="1:2">
      <c r="A42" s="1" t="s">
        <v>94</v>
      </c>
      <c r="B42" s="1">
        <v>18813.5</v>
      </c>
    </row>
    <row r="43" spans="1:2">
      <c r="A43" s="1" t="s">
        <v>95</v>
      </c>
      <c r="B43" s="1">
        <v>18653.8</v>
      </c>
    </row>
    <row r="44" spans="1:2">
      <c r="A44" s="1" t="s">
        <v>96</v>
      </c>
      <c r="B44" s="1">
        <v>18782.1</v>
      </c>
    </row>
    <row r="45" spans="1:2">
      <c r="A45" s="1" t="s">
        <v>97</v>
      </c>
      <c r="B45" s="1">
        <v>19096.1</v>
      </c>
    </row>
    <row r="46" spans="1:2">
      <c r="A46" s="1" t="s">
        <v>98</v>
      </c>
      <c r="B46" s="1">
        <v>19309</v>
      </c>
    </row>
    <row r="47" spans="1:2">
      <c r="A47" s="1" t="s">
        <v>99</v>
      </c>
      <c r="B47" s="1">
        <v>18807.9</v>
      </c>
    </row>
    <row r="48" spans="1:2">
      <c r="A48" s="1" t="s">
        <v>100</v>
      </c>
      <c r="B48" s="1">
        <v>18677</v>
      </c>
    </row>
    <row r="49" spans="1:2">
      <c r="A49" s="1" t="s">
        <v>101</v>
      </c>
      <c r="B49" s="1">
        <v>18899.1</v>
      </c>
    </row>
    <row r="50" spans="1:2">
      <c r="A50" s="1" t="s">
        <v>102</v>
      </c>
      <c r="B50" s="1">
        <v>19075.2</v>
      </c>
    </row>
    <row r="51" spans="1:2">
      <c r="A51" s="1" t="s">
        <v>103</v>
      </c>
      <c r="B51" s="1">
        <v>19020.8</v>
      </c>
    </row>
    <row r="52" spans="1:2">
      <c r="A52" s="1" t="s">
        <v>104</v>
      </c>
      <c r="B52" s="1">
        <v>19005.9</v>
      </c>
    </row>
    <row r="53" spans="1:2">
      <c r="A53" s="1" t="s">
        <v>105</v>
      </c>
      <c r="B53" s="1">
        <v>19074.3</v>
      </c>
    </row>
    <row r="54" spans="1:2">
      <c r="A54" s="1" t="s">
        <v>106</v>
      </c>
      <c r="B54" s="1">
        <v>19119.8</v>
      </c>
    </row>
    <row r="55" spans="1:2">
      <c r="A55" s="1" t="s">
        <v>107</v>
      </c>
      <c r="B55" s="1">
        <v>18733.8</v>
      </c>
    </row>
    <row r="56" spans="1:2">
      <c r="A56" s="1" t="s">
        <v>108</v>
      </c>
      <c r="B56" s="1">
        <v>18802.9</v>
      </c>
    </row>
    <row r="57" spans="1:2">
      <c r="A57" s="1" t="s">
        <v>109</v>
      </c>
      <c r="B57" s="1">
        <v>19007.7</v>
      </c>
    </row>
    <row r="58" spans="1:2">
      <c r="A58" s="1" t="s">
        <v>110</v>
      </c>
      <c r="B58" s="1">
        <v>19349.4</v>
      </c>
    </row>
    <row r="59" spans="1:2">
      <c r="A59" s="1" t="s">
        <v>111</v>
      </c>
      <c r="B59" s="1">
        <v>19451.6</v>
      </c>
    </row>
    <row r="60" spans="1:2">
      <c r="A60" s="1" t="s">
        <v>112</v>
      </c>
      <c r="B60" s="1">
        <v>19601.8</v>
      </c>
    </row>
    <row r="61" spans="1:2">
      <c r="A61" s="1" t="s">
        <v>113</v>
      </c>
      <c r="B61" s="1">
        <v>19640.7</v>
      </c>
    </row>
    <row r="62" spans="1:2">
      <c r="A62" s="1" t="s">
        <v>114</v>
      </c>
      <c r="B62" s="1">
        <v>19618.2</v>
      </c>
    </row>
    <row r="63" spans="1:2">
      <c r="A63" s="1" t="s">
        <v>115</v>
      </c>
      <c r="B63" s="1">
        <v>19618.2</v>
      </c>
    </row>
    <row r="64" spans="1:2">
      <c r="A64" s="1" t="s">
        <v>116</v>
      </c>
      <c r="B64" s="1">
        <v>19634.8</v>
      </c>
    </row>
    <row r="65" spans="1:2">
      <c r="A65" s="1" t="s">
        <v>117</v>
      </c>
      <c r="B65" s="1">
        <v>19893.1</v>
      </c>
    </row>
    <row r="66" spans="1:2">
      <c r="A66" s="1" t="s">
        <v>118</v>
      </c>
      <c r="B66" s="1">
        <v>19762.7</v>
      </c>
    </row>
    <row r="67" spans="1:2">
      <c r="A67" s="1" t="s">
        <v>119</v>
      </c>
      <c r="B67" s="1">
        <v>19913.2</v>
      </c>
    </row>
    <row r="68" spans="1:2">
      <c r="A68" s="1" t="s">
        <v>120</v>
      </c>
      <c r="B68" s="1">
        <v>20007</v>
      </c>
    </row>
    <row r="69" spans="1:2">
      <c r="A69" s="1" t="s">
        <v>121</v>
      </c>
      <c r="B69" s="1">
        <v>20034</v>
      </c>
    </row>
    <row r="70" spans="1:2">
      <c r="A70" s="1" t="s">
        <v>122</v>
      </c>
      <c r="B70" s="1">
        <v>20011</v>
      </c>
    </row>
    <row r="71" spans="1:2">
      <c r="A71" s="1" t="s">
        <v>123</v>
      </c>
      <c r="B71" s="1">
        <v>19825.4</v>
      </c>
    </row>
    <row r="72" spans="1:2">
      <c r="A72" s="1" t="s">
        <v>124</v>
      </c>
      <c r="B72" s="1">
        <v>19965.6</v>
      </c>
    </row>
    <row r="73" spans="1:2">
      <c r="A73" s="1" t="s">
        <v>125</v>
      </c>
      <c r="B73" s="1">
        <v>20234</v>
      </c>
    </row>
    <row r="74" spans="1:2">
      <c r="A74" s="1" t="s">
        <v>126</v>
      </c>
      <c r="B74" s="1">
        <v>20293.9</v>
      </c>
    </row>
    <row r="75" spans="1:2">
      <c r="A75" s="1" t="s">
        <v>127</v>
      </c>
      <c r="B75" s="1">
        <v>20237.1</v>
      </c>
    </row>
    <row r="76" spans="1:2">
      <c r="A76" s="1" t="s">
        <v>128</v>
      </c>
      <c r="B76" s="1">
        <v>20289.8</v>
      </c>
    </row>
    <row r="77" spans="1:2">
      <c r="A77" s="1" t="s">
        <v>129</v>
      </c>
      <c r="B77" s="1">
        <v>20092.2</v>
      </c>
    </row>
    <row r="78" spans="1:2">
      <c r="A78" s="1" t="s">
        <v>130</v>
      </c>
      <c r="B78" s="1">
        <v>20176.3</v>
      </c>
    </row>
    <row r="79" spans="1:2">
      <c r="A79" s="1" t="s">
        <v>131</v>
      </c>
      <c r="B79" s="1">
        <v>20005.9</v>
      </c>
    </row>
    <row r="80" spans="1:2">
      <c r="A80" s="1" t="s">
        <v>132</v>
      </c>
      <c r="B80" s="1">
        <v>19945.2</v>
      </c>
    </row>
    <row r="81" spans="1:2">
      <c r="A81" s="1" t="s">
        <v>133</v>
      </c>
      <c r="B81" s="1">
        <v>20125.4</v>
      </c>
    </row>
    <row r="82" spans="1:2">
      <c r="A82" s="1" t="s">
        <v>134</v>
      </c>
      <c r="B82" s="1">
        <v>19968.5</v>
      </c>
    </row>
    <row r="83" spans="1:2">
      <c r="A83" s="1" t="s">
        <v>135</v>
      </c>
      <c r="B83" s="1">
        <v>20053</v>
      </c>
    </row>
    <row r="84" spans="1:2">
      <c r="A84" s="1" t="s">
        <v>136</v>
      </c>
      <c r="B84" s="1">
        <v>20284</v>
      </c>
    </row>
    <row r="85" spans="1:2">
      <c r="A85" s="1" t="s">
        <v>137</v>
      </c>
      <c r="B85" s="1">
        <v>20259</v>
      </c>
    </row>
    <row r="86" spans="1:2">
      <c r="A86" s="1" t="s">
        <v>138</v>
      </c>
      <c r="B86" s="1">
        <v>20453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147</v>
      </c>
    </row>
    <row r="3" spans="1:6">
      <c r="A3" s="2" t="s">
        <v>44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146</v>
      </c>
    </row>
    <row r="4" spans="1:6">
      <c r="A4" s="1">
        <v>1996</v>
      </c>
      <c r="B4" s="1">
        <v>69.90000000000001</v>
      </c>
      <c r="C4" s="1">
        <v>-22.4</v>
      </c>
      <c r="D4" s="1">
        <v>-0.1</v>
      </c>
      <c r="E4" s="1">
        <v>0</v>
      </c>
      <c r="F4" s="1">
        <v>47.4</v>
      </c>
    </row>
    <row r="5" spans="1:6">
      <c r="A5" s="1">
        <v>1997</v>
      </c>
      <c r="B5" s="1">
        <v>156.7</v>
      </c>
      <c r="C5" s="1">
        <v>-48.3</v>
      </c>
      <c r="D5" s="1">
        <v>0</v>
      </c>
      <c r="E5" s="1">
        <v>5</v>
      </c>
      <c r="F5" s="1">
        <v>113.4</v>
      </c>
    </row>
    <row r="6" spans="1:6">
      <c r="A6" s="1">
        <v>1998</v>
      </c>
      <c r="B6" s="1">
        <v>201.7</v>
      </c>
      <c r="C6" s="1">
        <v>-60.4</v>
      </c>
      <c r="D6" s="1">
        <v>12.1</v>
      </c>
      <c r="E6" s="1">
        <v>18.3</v>
      </c>
      <c r="F6" s="1">
        <v>171.8</v>
      </c>
    </row>
    <row r="7" spans="1:6">
      <c r="A7" s="1">
        <v>1999</v>
      </c>
      <c r="B7" s="1">
        <v>246.4</v>
      </c>
      <c r="C7" s="1">
        <v>-80.59999999999999</v>
      </c>
      <c r="D7" s="1">
        <v>35.2</v>
      </c>
      <c r="E7" s="1">
        <v>21.2</v>
      </c>
      <c r="F7" s="1">
        <v>222.2</v>
      </c>
    </row>
    <row r="8" spans="1:6">
      <c r="A8" s="1">
        <v>2000</v>
      </c>
      <c r="B8" s="1">
        <v>407.7</v>
      </c>
      <c r="C8" s="1">
        <v>-91.90000000000001</v>
      </c>
      <c r="D8" s="1">
        <v>40.8</v>
      </c>
      <c r="E8" s="1">
        <v>29.5</v>
      </c>
      <c r="F8" s="1">
        <v>386.1</v>
      </c>
    </row>
    <row r="9" spans="1:6">
      <c r="A9" s="1">
        <v>2001</v>
      </c>
      <c r="B9" s="1">
        <v>651</v>
      </c>
      <c r="C9" s="1">
        <v>-83.59999999999999</v>
      </c>
      <c r="D9" s="1">
        <v>31.8</v>
      </c>
      <c r="E9" s="1">
        <v>14.1</v>
      </c>
      <c r="F9" s="1">
        <v>613.3</v>
      </c>
    </row>
    <row r="10" spans="1:6">
      <c r="A10" s="1">
        <v>2002</v>
      </c>
      <c r="B10" s="1">
        <v>820.2</v>
      </c>
      <c r="C10" s="1">
        <v>-127.1</v>
      </c>
      <c r="D10" s="1">
        <v>1.9</v>
      </c>
      <c r="E10" s="1">
        <v>-86.59999999999999</v>
      </c>
      <c r="F10" s="1">
        <v>608.4</v>
      </c>
    </row>
    <row r="11" spans="1:6">
      <c r="A11" s="1">
        <v>2003</v>
      </c>
      <c r="B11" s="1">
        <v>993.9</v>
      </c>
      <c r="C11" s="1">
        <v>-196.3</v>
      </c>
      <c r="D11" s="1">
        <v>92.7</v>
      </c>
      <c r="E11" s="1">
        <v>-45.7</v>
      </c>
      <c r="F11" s="1">
        <v>844.5</v>
      </c>
    </row>
    <row r="12" spans="1:6">
      <c r="A12" s="1">
        <v>2004</v>
      </c>
      <c r="B12" s="1">
        <v>1197.3</v>
      </c>
      <c r="C12" s="1">
        <v>-260.7</v>
      </c>
      <c r="D12" s="1">
        <v>173.8</v>
      </c>
      <c r="E12" s="1">
        <v>-94.90000000000001</v>
      </c>
      <c r="F12" s="1">
        <v>1015.4</v>
      </c>
    </row>
    <row r="13" spans="1:6">
      <c r="A13" s="1">
        <v>2005</v>
      </c>
      <c r="B13" s="1">
        <v>1472.8</v>
      </c>
      <c r="C13" s="1">
        <v>-315</v>
      </c>
      <c r="D13" s="1">
        <v>299.2</v>
      </c>
      <c r="E13" s="1">
        <v>-59.2</v>
      </c>
      <c r="F13" s="1">
        <v>1397.8</v>
      </c>
    </row>
    <row r="14" spans="1:6">
      <c r="A14" s="1">
        <v>2006</v>
      </c>
      <c r="B14" s="1">
        <v>1828.2</v>
      </c>
      <c r="C14" s="1">
        <v>-380.8</v>
      </c>
      <c r="D14" s="1">
        <v>421.9</v>
      </c>
      <c r="E14" s="1">
        <v>-87.09999999999999</v>
      </c>
      <c r="F14" s="1">
        <v>1782.2</v>
      </c>
    </row>
    <row r="15" spans="1:6">
      <c r="A15" s="1">
        <v>2007</v>
      </c>
      <c r="B15" s="1">
        <v>2144.6</v>
      </c>
      <c r="C15" s="1">
        <v>-382.1</v>
      </c>
      <c r="D15" s="1">
        <v>494.9</v>
      </c>
      <c r="E15" s="1">
        <v>-240.6</v>
      </c>
      <c r="F15" s="1">
        <v>2016.9</v>
      </c>
    </row>
    <row r="16" spans="1:6">
      <c r="A16" s="1">
        <v>2008</v>
      </c>
      <c r="B16" s="1">
        <v>2560.4</v>
      </c>
      <c r="C16" s="1">
        <v>-412.4</v>
      </c>
      <c r="D16" s="1">
        <v>-140.4</v>
      </c>
      <c r="E16" s="1">
        <v>265.6</v>
      </c>
      <c r="F16" s="1">
        <v>2273.3</v>
      </c>
    </row>
    <row r="17" spans="1:6">
      <c r="A17" s="1">
        <v>2009</v>
      </c>
      <c r="B17" s="1">
        <v>2840.2</v>
      </c>
      <c r="C17" s="1">
        <v>-520.6</v>
      </c>
      <c r="D17" s="1">
        <v>469.2</v>
      </c>
      <c r="E17" s="1">
        <v>-152</v>
      </c>
      <c r="F17" s="1">
        <v>2636.8</v>
      </c>
    </row>
    <row r="18" spans="1:6">
      <c r="A18" s="1">
        <v>2010</v>
      </c>
      <c r="B18" s="1">
        <v>3116.2</v>
      </c>
      <c r="C18" s="1">
        <v>-611.3</v>
      </c>
      <c r="D18" s="1">
        <v>730.1</v>
      </c>
      <c r="E18" s="1">
        <v>-160.5</v>
      </c>
      <c r="F18" s="1">
        <v>3074.5</v>
      </c>
    </row>
    <row r="19" spans="1:6">
      <c r="A19" s="1">
        <v>2011</v>
      </c>
      <c r="B19" s="1">
        <v>3467</v>
      </c>
      <c r="C19" s="1">
        <v>-688</v>
      </c>
      <c r="D19" s="1">
        <v>641.3</v>
      </c>
      <c r="E19" s="1">
        <v>-111.3</v>
      </c>
      <c r="F19" s="1">
        <v>3309</v>
      </c>
    </row>
    <row r="20" spans="1:6">
      <c r="A20" s="1">
        <v>2012</v>
      </c>
      <c r="B20" s="1">
        <v>3862.5</v>
      </c>
      <c r="C20" s="1">
        <v>-804.6</v>
      </c>
      <c r="D20" s="1">
        <v>1086.5</v>
      </c>
      <c r="E20" s="1">
        <v>-330.9</v>
      </c>
      <c r="F20" s="1">
        <v>3813.6</v>
      </c>
    </row>
    <row r="21" spans="1:6">
      <c r="A21" s="1">
        <v>2013</v>
      </c>
      <c r="B21" s="1">
        <v>4207.6</v>
      </c>
      <c r="C21" s="1">
        <v>-908.5</v>
      </c>
      <c r="D21" s="1">
        <v>1775.2</v>
      </c>
      <c r="E21" s="1">
        <v>-39.4</v>
      </c>
      <c r="F21" s="1">
        <v>5034.8</v>
      </c>
    </row>
    <row r="22" spans="1:6">
      <c r="A22" s="1">
        <v>2014</v>
      </c>
      <c r="B22" s="1">
        <v>4519.3</v>
      </c>
      <c r="C22" s="1">
        <v>-1070.2</v>
      </c>
      <c r="D22" s="1">
        <v>2315.6</v>
      </c>
      <c r="E22" s="1">
        <v>662.8</v>
      </c>
      <c r="F22" s="1">
        <v>6427.5</v>
      </c>
    </row>
    <row r="23" spans="1:6">
      <c r="A23" s="1">
        <v>2015</v>
      </c>
      <c r="B23" s="1">
        <v>4737.6</v>
      </c>
      <c r="C23" s="1">
        <v>-1242.8</v>
      </c>
      <c r="D23" s="1">
        <v>2645.4</v>
      </c>
      <c r="E23" s="1">
        <v>1331</v>
      </c>
      <c r="F23" s="1">
        <v>7471.2</v>
      </c>
    </row>
    <row r="24" spans="1:6">
      <c r="A24" s="1">
        <v>2016</v>
      </c>
      <c r="B24" s="1">
        <v>4862.3</v>
      </c>
      <c r="C24" s="1">
        <v>-1468.8</v>
      </c>
      <c r="D24" s="1">
        <v>3088.4</v>
      </c>
      <c r="E24" s="1">
        <v>1024.9</v>
      </c>
      <c r="F24" s="1">
        <v>7506.8</v>
      </c>
    </row>
    <row r="25" spans="1:6">
      <c r="A25" s="1">
        <v>2017</v>
      </c>
      <c r="B25" s="1">
        <v>5030.2</v>
      </c>
      <c r="C25" s="1">
        <v>-1697.5</v>
      </c>
      <c r="D25" s="1">
        <v>4111.4</v>
      </c>
      <c r="E25" s="1">
        <v>1039.6</v>
      </c>
      <c r="F25" s="1">
        <v>8483.700000000001</v>
      </c>
    </row>
    <row r="26" spans="1:6">
      <c r="A26" s="1">
        <v>2018</v>
      </c>
      <c r="B26" s="1">
        <v>5281.1</v>
      </c>
      <c r="C26" s="1">
        <v>-1914.6</v>
      </c>
      <c r="D26" s="1">
        <v>3621.7</v>
      </c>
      <c r="E26" s="1">
        <v>1263.2</v>
      </c>
      <c r="F26" s="1">
        <v>8251.4</v>
      </c>
    </row>
    <row r="27" spans="1:6">
      <c r="A27" s="1">
        <v>2019</v>
      </c>
      <c r="B27" s="1">
        <v>5538.1</v>
      </c>
      <c r="C27" s="1">
        <v>-2153.7</v>
      </c>
      <c r="D27" s="1">
        <v>5309.5</v>
      </c>
      <c r="E27" s="1">
        <v>1389.9</v>
      </c>
      <c r="F27" s="1">
        <v>10083.8</v>
      </c>
    </row>
    <row r="28" spans="1:6">
      <c r="A28" s="1">
        <v>2020</v>
      </c>
      <c r="B28" s="1">
        <v>5644.9</v>
      </c>
      <c r="C28" s="1">
        <v>-2558.2</v>
      </c>
      <c r="D28" s="1">
        <v>6373.9</v>
      </c>
      <c r="E28" s="1">
        <v>1447.8</v>
      </c>
      <c r="F28" s="1">
        <v>10908.5</v>
      </c>
    </row>
    <row r="29" spans="1:6">
      <c r="A29" s="1">
        <v>2021</v>
      </c>
      <c r="B29" s="1">
        <v>5932.4</v>
      </c>
      <c r="C29" s="1">
        <v>-2964.7</v>
      </c>
      <c r="D29" s="1">
        <v>7949.1</v>
      </c>
      <c r="E29" s="1">
        <v>1423.2</v>
      </c>
      <c r="F29" s="1">
        <v>12340.1</v>
      </c>
    </row>
    <row r="30" spans="1:6">
      <c r="A30" s="1">
        <v>2022</v>
      </c>
      <c r="B30" s="1">
        <v>7217.6</v>
      </c>
      <c r="C30" s="1">
        <v>-3160.1</v>
      </c>
      <c r="D30" s="1">
        <v>6306.7</v>
      </c>
      <c r="E30" s="1">
        <v>2065.1</v>
      </c>
      <c r="F30" s="1">
        <v>12429.3</v>
      </c>
    </row>
    <row r="31" spans="1:6">
      <c r="A31" s="1">
        <v>2023</v>
      </c>
      <c r="B31" s="1">
        <v>8195.700000000001</v>
      </c>
      <c r="C31" s="1">
        <v>-3427.2</v>
      </c>
      <c r="D31" s="1">
        <v>8513.700000000001</v>
      </c>
      <c r="E31" s="1">
        <v>2474.5</v>
      </c>
      <c r="F31" s="1">
        <v>15756.7</v>
      </c>
    </row>
    <row r="32" spans="1:6">
      <c r="A32" s="1">
        <v>2024</v>
      </c>
      <c r="B32" s="1">
        <v>8897.799999999999</v>
      </c>
      <c r="C32" s="1">
        <v>-3720.3</v>
      </c>
      <c r="D32" s="1">
        <v>11017.3</v>
      </c>
      <c r="E32" s="1">
        <v>3546.7</v>
      </c>
      <c r="F32" s="1">
        <v>19741.6</v>
      </c>
    </row>
    <row r="33" spans="1:6">
      <c r="A33" s="1">
        <v>2025</v>
      </c>
      <c r="B33" s="1">
        <v>9271.9</v>
      </c>
      <c r="C33" s="1">
        <v>-3934.3</v>
      </c>
      <c r="D33" s="1">
        <v>11711.8</v>
      </c>
      <c r="E33" s="1">
        <v>2536.4</v>
      </c>
      <c r="F33" s="1">
        <v>19585.8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179</v>
      </c>
    </row>
    <row r="3" spans="1:6">
      <c r="A3" s="2" t="s">
        <v>44</v>
      </c>
      <c r="B3" s="2" t="s">
        <v>174</v>
      </c>
      <c r="C3" s="2" t="s">
        <v>175</v>
      </c>
      <c r="D3" s="2" t="s">
        <v>176</v>
      </c>
      <c r="E3" s="2" t="s">
        <v>177</v>
      </c>
      <c r="F3" s="2" t="s">
        <v>178</v>
      </c>
    </row>
    <row r="4" spans="1:6">
      <c r="A4" s="1" t="s">
        <v>148</v>
      </c>
      <c r="B4" s="1">
        <v>15.5</v>
      </c>
      <c r="C4" s="1">
        <v>15.5</v>
      </c>
      <c r="D4" s="1">
        <v>11.1</v>
      </c>
      <c r="E4" s="1">
        <v>17.2</v>
      </c>
    </row>
    <row r="5" spans="1:6">
      <c r="A5" s="1" t="s">
        <v>149</v>
      </c>
      <c r="B5" s="1">
        <v>30.3</v>
      </c>
      <c r="C5" s="1">
        <v>24.8</v>
      </c>
      <c r="D5" s="1">
        <v>18</v>
      </c>
      <c r="E5" s="1">
        <v>22.6</v>
      </c>
    </row>
    <row r="6" spans="1:6">
      <c r="A6" s="1" t="s">
        <v>150</v>
      </c>
      <c r="B6" s="1">
        <v>33.7</v>
      </c>
      <c r="C6" s="1">
        <v>24.2</v>
      </c>
      <c r="D6" s="1">
        <v>21.1</v>
      </c>
      <c r="E6" s="1">
        <v>25.8</v>
      </c>
    </row>
    <row r="7" spans="1:6">
      <c r="A7" s="1" t="s">
        <v>151</v>
      </c>
      <c r="B7" s="1">
        <v>39.2</v>
      </c>
      <c r="C7" s="1">
        <v>33.9</v>
      </c>
      <c r="D7" s="1">
        <v>27.5</v>
      </c>
      <c r="E7" s="1">
        <v>33.3</v>
      </c>
    </row>
    <row r="8" spans="1:6">
      <c r="A8" s="1" t="s">
        <v>152</v>
      </c>
      <c r="B8" s="1">
        <v>42.8</v>
      </c>
      <c r="C8" s="1">
        <v>40.5</v>
      </c>
      <c r="D8" s="1">
        <v>34</v>
      </c>
      <c r="E8" s="1">
        <v>36.9</v>
      </c>
    </row>
    <row r="9" spans="1:6">
      <c r="A9" s="1" t="s">
        <v>153</v>
      </c>
      <c r="B9" s="1">
        <v>42.4</v>
      </c>
      <c r="C9" s="1">
        <v>55.6</v>
      </c>
      <c r="D9" s="1">
        <v>44.8</v>
      </c>
      <c r="E9" s="1">
        <v>55.7</v>
      </c>
    </row>
    <row r="10" spans="1:6">
      <c r="A10" s="1" t="s">
        <v>154</v>
      </c>
      <c r="B10" s="1">
        <v>43</v>
      </c>
      <c r="C10" s="1">
        <v>71.3</v>
      </c>
      <c r="D10" s="1">
        <v>58.1</v>
      </c>
      <c r="E10" s="1">
        <v>74.3</v>
      </c>
    </row>
    <row r="11" spans="1:6">
      <c r="A11" s="1" t="s">
        <v>155</v>
      </c>
      <c r="B11" s="1">
        <v>52.6</v>
      </c>
      <c r="C11" s="1">
        <v>80.7</v>
      </c>
      <c r="D11" s="1">
        <v>69.40000000000001</v>
      </c>
      <c r="E11" s="1">
        <v>97.8</v>
      </c>
    </row>
    <row r="12" spans="1:6">
      <c r="A12" s="1" t="s">
        <v>156</v>
      </c>
      <c r="B12" s="1">
        <v>87</v>
      </c>
      <c r="C12" s="1">
        <v>91.2</v>
      </c>
      <c r="D12" s="1">
        <v>80.3</v>
      </c>
      <c r="E12" s="1">
        <v>86.5</v>
      </c>
    </row>
    <row r="13" spans="1:6">
      <c r="A13" s="1" t="s">
        <v>157</v>
      </c>
      <c r="B13" s="1">
        <v>97.59999999999999</v>
      </c>
      <c r="C13" s="1">
        <v>105.7</v>
      </c>
      <c r="D13" s="1">
        <v>93</v>
      </c>
      <c r="E13" s="1">
        <v>86.09999999999999</v>
      </c>
    </row>
    <row r="14" spans="1:6">
      <c r="A14" s="1" t="s">
        <v>158</v>
      </c>
      <c r="B14" s="1">
        <v>92.7</v>
      </c>
      <c r="C14" s="1">
        <v>123.2</v>
      </c>
      <c r="D14" s="1">
        <v>108.1</v>
      </c>
      <c r="E14" s="1">
        <v>97</v>
      </c>
    </row>
    <row r="15" spans="1:6">
      <c r="A15" s="1" t="s">
        <v>159</v>
      </c>
      <c r="B15" s="1">
        <v>112.3</v>
      </c>
      <c r="C15" s="1">
        <v>132.3</v>
      </c>
      <c r="D15" s="1">
        <v>120.2</v>
      </c>
      <c r="E15" s="1">
        <v>109.7</v>
      </c>
    </row>
    <row r="16" spans="1:6">
      <c r="A16" s="1" t="s">
        <v>160</v>
      </c>
      <c r="B16" s="1">
        <v>126.6</v>
      </c>
      <c r="C16" s="1">
        <v>153</v>
      </c>
      <c r="D16" s="1">
        <v>136.6</v>
      </c>
      <c r="E16" s="1">
        <v>125.3</v>
      </c>
    </row>
    <row r="17" spans="1:6">
      <c r="A17" s="1" t="s">
        <v>161</v>
      </c>
      <c r="B17" s="1">
        <v>149.5</v>
      </c>
      <c r="C17" s="1">
        <v>201.3</v>
      </c>
      <c r="D17" s="1">
        <v>168.9</v>
      </c>
      <c r="E17" s="1">
        <v>152.6</v>
      </c>
    </row>
    <row r="18" spans="1:6">
      <c r="A18" s="1" t="s">
        <v>162</v>
      </c>
      <c r="B18" s="1">
        <v>171.7</v>
      </c>
      <c r="C18" s="1">
        <v>257.2</v>
      </c>
      <c r="D18" s="1">
        <v>213.1</v>
      </c>
      <c r="E18" s="1">
        <v>185</v>
      </c>
    </row>
    <row r="19" spans="1:6">
      <c r="A19" s="1" t="s">
        <v>163</v>
      </c>
      <c r="B19" s="1">
        <v>202.9</v>
      </c>
      <c r="C19" s="1">
        <v>298.4</v>
      </c>
      <c r="D19" s="1">
        <v>255.8</v>
      </c>
      <c r="E19" s="1">
        <v>189</v>
      </c>
    </row>
    <row r="20" spans="1:6">
      <c r="A20" s="1" t="s">
        <v>164</v>
      </c>
      <c r="B20" s="1">
        <v>215</v>
      </c>
      <c r="C20" s="1">
        <v>300.4</v>
      </c>
      <c r="D20" s="1">
        <v>278.1</v>
      </c>
      <c r="E20" s="1">
        <v>196.4</v>
      </c>
    </row>
    <row r="21" spans="1:6">
      <c r="A21" s="1" t="s">
        <v>165</v>
      </c>
      <c r="B21" s="1">
        <v>204.8</v>
      </c>
      <c r="D21" s="1">
        <v>231.5</v>
      </c>
      <c r="E21" s="1">
        <v>217.2</v>
      </c>
      <c r="F21" s="1">
        <v>254.5</v>
      </c>
    </row>
    <row r="22" spans="1:6">
      <c r="A22" s="1" t="s">
        <v>166</v>
      </c>
      <c r="B22" s="1">
        <v>231.1</v>
      </c>
      <c r="D22" s="1">
        <v>239.4</v>
      </c>
      <c r="E22" s="1">
        <v>238.9</v>
      </c>
      <c r="F22" s="1">
        <v>247.3</v>
      </c>
    </row>
    <row r="23" spans="1:6">
      <c r="A23" s="1" t="s">
        <v>167</v>
      </c>
      <c r="B23" s="1">
        <v>359.7</v>
      </c>
      <c r="D23" s="1">
        <v>271</v>
      </c>
      <c r="E23" s="1">
        <v>217.3</v>
      </c>
      <c r="F23" s="1">
        <v>302.6</v>
      </c>
    </row>
    <row r="24" spans="1:6">
      <c r="A24" s="1" t="s">
        <v>168</v>
      </c>
      <c r="B24" s="1">
        <v>341.1</v>
      </c>
      <c r="D24" s="1">
        <v>299.1</v>
      </c>
      <c r="E24" s="1">
        <v>214.1</v>
      </c>
      <c r="F24" s="1">
        <v>327.2</v>
      </c>
    </row>
    <row r="25" spans="1:6">
      <c r="A25" s="1" t="s">
        <v>169</v>
      </c>
      <c r="B25" s="1">
        <v>322.1</v>
      </c>
      <c r="D25" s="1">
        <v>334.9</v>
      </c>
      <c r="E25" s="1">
        <v>267.4</v>
      </c>
      <c r="F25" s="1">
        <v>370.7</v>
      </c>
    </row>
    <row r="26" spans="1:6">
      <c r="A26" s="1" t="s">
        <v>170</v>
      </c>
      <c r="B26" s="1">
        <v>356</v>
      </c>
      <c r="D26" s="1">
        <v>353.6</v>
      </c>
      <c r="E26" s="1">
        <v>338.6</v>
      </c>
      <c r="F26" s="1">
        <v>372.4</v>
      </c>
    </row>
    <row r="27" spans="1:6">
      <c r="A27" s="1" t="s">
        <v>171</v>
      </c>
      <c r="B27" s="1">
        <v>410.3</v>
      </c>
      <c r="D27" s="1">
        <v>413.2</v>
      </c>
      <c r="E27" s="1">
        <v>402.8</v>
      </c>
      <c r="F27" s="1">
        <v>472.8</v>
      </c>
    </row>
    <row r="28" spans="1:6">
      <c r="A28" s="1" t="s">
        <v>172</v>
      </c>
      <c r="B28" s="1">
        <v>534.2</v>
      </c>
      <c r="D28" s="1">
        <v>502.6</v>
      </c>
      <c r="E28" s="1">
        <v>428.1</v>
      </c>
      <c r="F28" s="1">
        <v>592.1</v>
      </c>
    </row>
    <row r="29" spans="1:6">
      <c r="A29" s="1" t="s">
        <v>173</v>
      </c>
      <c r="B29" s="1">
        <v>575.1</v>
      </c>
      <c r="D29" s="1">
        <v>558.8</v>
      </c>
      <c r="E29" s="1">
        <v>461</v>
      </c>
      <c r="F29" s="1">
        <v>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0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198</v>
      </c>
    </row>
    <row r="3" spans="1:8">
      <c r="A3" s="2" t="s">
        <v>44</v>
      </c>
      <c r="B3" s="2" t="s">
        <v>191</v>
      </c>
      <c r="C3" s="2" t="s">
        <v>192</v>
      </c>
      <c r="D3" s="2" t="s">
        <v>193</v>
      </c>
      <c r="E3" s="2" t="s">
        <v>194</v>
      </c>
      <c r="F3" s="2" t="s">
        <v>195</v>
      </c>
      <c r="G3" s="2" t="s">
        <v>196</v>
      </c>
      <c r="H3" s="2" t="s">
        <v>197</v>
      </c>
    </row>
    <row r="4" spans="1:8">
      <c r="A4" s="1" t="s">
        <v>180</v>
      </c>
      <c r="B4" s="1">
        <v>19.6</v>
      </c>
    </row>
    <row r="5" spans="1:8">
      <c r="A5" s="1" t="s">
        <v>148</v>
      </c>
      <c r="B5" s="1">
        <v>32.3</v>
      </c>
    </row>
    <row r="6" spans="1:8">
      <c r="A6" s="1" t="s">
        <v>149</v>
      </c>
      <c r="B6" s="1">
        <v>48.7</v>
      </c>
    </row>
    <row r="7" spans="1:8">
      <c r="A7" s="1" t="s">
        <v>150</v>
      </c>
      <c r="B7" s="1">
        <v>44.7</v>
      </c>
    </row>
    <row r="8" spans="1:8">
      <c r="A8" s="1" t="s">
        <v>151</v>
      </c>
      <c r="B8" s="1">
        <v>58.9</v>
      </c>
    </row>
    <row r="9" spans="1:8">
      <c r="A9" s="1" t="s">
        <v>152</v>
      </c>
      <c r="B9" s="1">
        <v>66.09999999999999</v>
      </c>
    </row>
    <row r="10" spans="1:8">
      <c r="A10" s="1" t="s">
        <v>153</v>
      </c>
      <c r="B10" s="1">
        <v>85.3</v>
      </c>
    </row>
    <row r="11" spans="1:8">
      <c r="A11" s="1" t="s">
        <v>154</v>
      </c>
      <c r="B11" s="1">
        <v>102.8</v>
      </c>
    </row>
    <row r="12" spans="1:8">
      <c r="A12" s="1" t="s">
        <v>155</v>
      </c>
      <c r="B12" s="1">
        <v>109.6</v>
      </c>
    </row>
    <row r="13" spans="1:8">
      <c r="A13" s="1" t="s">
        <v>156</v>
      </c>
      <c r="B13" s="1">
        <v>116.9</v>
      </c>
    </row>
    <row r="14" spans="1:8">
      <c r="A14" s="1" t="s">
        <v>157</v>
      </c>
      <c r="B14" s="1">
        <v>128.2</v>
      </c>
    </row>
    <row r="15" spans="1:8">
      <c r="A15" s="1" t="s">
        <v>158</v>
      </c>
      <c r="B15" s="1">
        <v>142.1</v>
      </c>
    </row>
    <row r="16" spans="1:8">
      <c r="A16" s="1" t="s">
        <v>159</v>
      </c>
      <c r="B16" s="1">
        <v>145.3</v>
      </c>
    </row>
    <row r="17" spans="1:8">
      <c r="A17" s="1" t="s">
        <v>160</v>
      </c>
      <c r="B17" s="1">
        <v>160.5</v>
      </c>
    </row>
    <row r="18" spans="1:8">
      <c r="A18" s="1" t="s">
        <v>161</v>
      </c>
      <c r="B18" s="1">
        <v>202.1</v>
      </c>
    </row>
    <row r="19" spans="1:8">
      <c r="A19" s="1" t="s">
        <v>162</v>
      </c>
      <c r="B19" s="1">
        <v>247.5</v>
      </c>
    </row>
    <row r="20" spans="1:8">
      <c r="A20" s="1" t="s">
        <v>163</v>
      </c>
      <c r="B20" s="1">
        <v>275.4</v>
      </c>
    </row>
    <row r="21" spans="1:8">
      <c r="A21" s="1" t="s">
        <v>164</v>
      </c>
      <c r="B21" s="1">
        <v>265.7</v>
      </c>
    </row>
    <row r="22" spans="1:8">
      <c r="A22" s="1" t="s">
        <v>165</v>
      </c>
      <c r="B22" s="1">
        <v>287.1</v>
      </c>
    </row>
    <row r="23" spans="1:8">
      <c r="A23" s="1" t="s">
        <v>166</v>
      </c>
      <c r="B23" s="1">
        <v>266.3</v>
      </c>
    </row>
    <row r="24" spans="1:8">
      <c r="A24" s="1" t="s">
        <v>167</v>
      </c>
      <c r="B24" s="1">
        <v>310.1</v>
      </c>
    </row>
    <row r="25" spans="1:8">
      <c r="A25" s="1" t="s">
        <v>168</v>
      </c>
      <c r="B25" s="1">
        <v>318.3</v>
      </c>
    </row>
    <row r="26" spans="1:8">
      <c r="A26" s="1" t="s">
        <v>169</v>
      </c>
      <c r="B26" s="1">
        <v>341.7</v>
      </c>
    </row>
    <row r="27" spans="1:8">
      <c r="A27" s="1" t="s">
        <v>170</v>
      </c>
      <c r="B27" s="1">
        <v>325.3</v>
      </c>
    </row>
    <row r="28" spans="1:8">
      <c r="A28" s="1" t="s">
        <v>171</v>
      </c>
      <c r="B28" s="1">
        <v>392.1</v>
      </c>
    </row>
    <row r="29" spans="1:8">
      <c r="A29" s="1" t="s">
        <v>172</v>
      </c>
      <c r="B29" s="1">
        <v>467.3</v>
      </c>
    </row>
    <row r="30" spans="1:8">
      <c r="A30" s="1" t="s">
        <v>173</v>
      </c>
      <c r="B30" s="1">
        <v>463.6</v>
      </c>
      <c r="C30" s="1">
        <v>444.6</v>
      </c>
      <c r="D30" s="1">
        <v>482.9</v>
      </c>
      <c r="E30" s="1">
        <v>431</v>
      </c>
      <c r="F30" s="1">
        <v>496.2</v>
      </c>
      <c r="G30" s="1">
        <v>417.2</v>
      </c>
      <c r="H30" s="1">
        <v>510</v>
      </c>
    </row>
    <row r="31" spans="1:8">
      <c r="A31" s="1" t="s">
        <v>181</v>
      </c>
      <c r="B31" s="1">
        <v>468.4</v>
      </c>
      <c r="C31" s="1">
        <v>421.3</v>
      </c>
      <c r="D31" s="1">
        <v>521.2</v>
      </c>
      <c r="E31" s="1">
        <v>390.2</v>
      </c>
      <c r="F31" s="1">
        <v>562.2</v>
      </c>
      <c r="G31" s="1">
        <v>360.5</v>
      </c>
      <c r="H31" s="1">
        <v>604.6</v>
      </c>
    </row>
    <row r="32" spans="1:8">
      <c r="A32" s="1" t="s">
        <v>182</v>
      </c>
      <c r="B32" s="1">
        <v>471.1</v>
      </c>
      <c r="C32" s="1">
        <v>408.3</v>
      </c>
      <c r="D32" s="1">
        <v>543.6</v>
      </c>
      <c r="E32" s="1">
        <v>369.9</v>
      </c>
      <c r="F32" s="1">
        <v>599.4</v>
      </c>
      <c r="G32" s="1">
        <v>335.1</v>
      </c>
      <c r="H32" s="1">
        <v>663.3</v>
      </c>
    </row>
    <row r="33" spans="1:8">
      <c r="A33" s="1" t="s">
        <v>183</v>
      </c>
      <c r="B33" s="1">
        <v>474.3</v>
      </c>
      <c r="C33" s="1">
        <v>403.5</v>
      </c>
      <c r="D33" s="1">
        <v>558.3</v>
      </c>
      <c r="E33" s="1">
        <v>360.5</v>
      </c>
      <c r="F33" s="1">
        <v>625.4</v>
      </c>
      <c r="G33" s="1">
        <v>319.8</v>
      </c>
      <c r="H33" s="1">
        <v>700.5</v>
      </c>
    </row>
    <row r="34" spans="1:8">
      <c r="A34" s="1" t="s">
        <v>184</v>
      </c>
      <c r="B34" s="1">
        <v>479</v>
      </c>
      <c r="C34" s="1">
        <v>401.9</v>
      </c>
      <c r="D34" s="1">
        <v>569.1</v>
      </c>
      <c r="E34" s="1">
        <v>357.1</v>
      </c>
      <c r="F34" s="1">
        <v>640.2</v>
      </c>
      <c r="G34" s="1">
        <v>314.9</v>
      </c>
      <c r="H34" s="1">
        <v>724.4</v>
      </c>
    </row>
    <row r="35" spans="1:8">
      <c r="A35" s="1" t="s">
        <v>185</v>
      </c>
      <c r="B35" s="1">
        <v>480.2</v>
      </c>
      <c r="C35" s="1">
        <v>401.6</v>
      </c>
      <c r="D35" s="1">
        <v>576</v>
      </c>
      <c r="E35" s="1">
        <v>353.9</v>
      </c>
      <c r="F35" s="1">
        <v>654.3</v>
      </c>
      <c r="G35" s="1">
        <v>311.2</v>
      </c>
      <c r="H35" s="1">
        <v>744</v>
      </c>
    </row>
    <row r="36" spans="1:8">
      <c r="A36" s="1" t="s">
        <v>186</v>
      </c>
      <c r="B36" s="1">
        <v>484.4</v>
      </c>
      <c r="C36" s="1">
        <v>401.2</v>
      </c>
      <c r="D36" s="1">
        <v>584.2</v>
      </c>
      <c r="E36" s="1">
        <v>351.9</v>
      </c>
      <c r="F36" s="1">
        <v>664.6</v>
      </c>
      <c r="G36" s="1">
        <v>308.8</v>
      </c>
      <c r="H36" s="1">
        <v>757.7</v>
      </c>
    </row>
    <row r="37" spans="1:8">
      <c r="A37" s="1" t="s">
        <v>187</v>
      </c>
      <c r="B37" s="1">
        <v>486.7</v>
      </c>
      <c r="C37" s="1">
        <v>401.9</v>
      </c>
      <c r="D37" s="1">
        <v>588.4</v>
      </c>
      <c r="E37" s="1">
        <v>351.8</v>
      </c>
      <c r="F37" s="1">
        <v>674.4</v>
      </c>
      <c r="G37" s="1">
        <v>304.4</v>
      </c>
      <c r="H37" s="1">
        <v>771.8</v>
      </c>
    </row>
    <row r="38" spans="1:8">
      <c r="A38" s="1" t="s">
        <v>188</v>
      </c>
      <c r="B38" s="1">
        <v>490.9</v>
      </c>
      <c r="C38" s="1">
        <v>400.4</v>
      </c>
      <c r="D38" s="1">
        <v>594.8</v>
      </c>
      <c r="E38" s="1">
        <v>348.2</v>
      </c>
      <c r="F38" s="1">
        <v>682.8</v>
      </c>
      <c r="G38" s="1">
        <v>301.7</v>
      </c>
      <c r="H38" s="1">
        <v>791.9</v>
      </c>
    </row>
    <row r="39" spans="1:8">
      <c r="A39" s="1" t="s">
        <v>189</v>
      </c>
      <c r="B39" s="1">
        <v>490</v>
      </c>
      <c r="C39" s="1">
        <v>399</v>
      </c>
      <c r="D39" s="1">
        <v>598.8</v>
      </c>
      <c r="E39" s="1">
        <v>347.4</v>
      </c>
      <c r="F39" s="1">
        <v>687.9</v>
      </c>
      <c r="G39" s="1">
        <v>299.5</v>
      </c>
      <c r="H39" s="1">
        <v>799.4</v>
      </c>
    </row>
    <row r="40" spans="1:8">
      <c r="A40" s="1" t="s">
        <v>190</v>
      </c>
      <c r="B40" s="1">
        <v>490.5</v>
      </c>
      <c r="C40" s="1">
        <v>399.6</v>
      </c>
      <c r="D40" s="1">
        <v>605</v>
      </c>
      <c r="E40" s="1">
        <v>344.2</v>
      </c>
      <c r="F40" s="1">
        <v>702.2</v>
      </c>
      <c r="G40" s="1">
        <v>296</v>
      </c>
      <c r="H40" s="1">
        <v>813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678234-D5D3-4FF4-98D8-F83BEC39C550}"/>
</file>

<file path=customXml/itemProps2.xml><?xml version="1.0" encoding="utf-8"?>
<ds:datastoreItem xmlns:ds="http://schemas.openxmlformats.org/officeDocument/2006/customXml" ds:itemID="{6497405C-83AA-4291-91C5-96F0904534CD}"/>
</file>

<file path=customXml/itemProps3.xml><?xml version="1.0" encoding="utf-8"?>
<ds:datastoreItem xmlns:ds="http://schemas.openxmlformats.org/officeDocument/2006/customXml" ds:itemID="{A7506085-E878-4592-88E9-BE5BCD5B4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Fig3-8</vt:lpstr>
      <vt:lpstr>Fig3-9</vt:lpstr>
      <vt:lpstr>Fig3-10</vt:lpstr>
      <vt:lpstr>Fig3-11</vt:lpstr>
      <vt:lpstr>Fig3-12</vt:lpstr>
      <vt:lpstr>Fig3-13</vt:lpstr>
      <vt:lpstr>Fig3-14</vt:lpstr>
      <vt:lpstr>Fig3-15</vt:lpstr>
      <vt:lpstr>Fig3-16</vt:lpstr>
      <vt:lpstr>Fig3-17</vt:lpstr>
      <vt:lpstr>Fig3-18</vt:lpstr>
      <vt:lpstr>Fig3-19</vt:lpstr>
      <vt:lpstr>Fig3-20</vt:lpstr>
      <vt:lpstr>Fig3-21</vt:lpstr>
      <vt:lpstr>Fig3-22</vt:lpstr>
      <vt:lpstr>Fig3-23</vt:lpstr>
      <vt:lpstr>Fig3-24</vt:lpstr>
      <vt:lpstr>Fig3-25</vt:lpstr>
      <vt:lpstr>Fig3-26</vt:lpstr>
      <vt:lpstr>Fig3-27</vt:lpstr>
      <vt:lpstr>Fig3-28</vt:lpstr>
      <vt:lpstr>Fig3-29</vt:lpstr>
      <vt:lpstr>Fig3-30</vt:lpstr>
      <vt:lpstr>Fig3-31</vt:lpstr>
      <vt:lpstr>Fig3-32</vt:lpstr>
      <vt:lpstr>Fig3-33</vt:lpstr>
      <vt:lpstr>Fig3-34</vt:lpstr>
      <vt:lpstr>Fig3-35</vt:lpstr>
      <vt:lpstr>Fig3-36</vt:lpstr>
      <vt:lpstr>Fig3-37</vt:lpstr>
      <vt:lpstr>Fig3-38</vt:lpstr>
      <vt:lpstr>Fig3-39</vt:lpstr>
      <vt:lpstr>Fig3-40</vt:lpstr>
      <vt:lpstr>Fig3-41</vt:lpstr>
      <vt:lpstr>Fig3-42</vt:lpstr>
      <vt:lpstr>Fig3-43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2025-10-07T11:55:49Z</dcterms:created>
  <dcterms:modified xsi:type="dcterms:W3CDTF">2025-10-07T11:55:49Z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