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felles.dep.no/sites/c83412/NB26/Tallene bak figurene/Tallene bak figurene - filer/"/>
    </mc:Choice>
  </mc:AlternateContent>
  <xr:revisionPtr revIDLastSave="0" documentId="13_ncr:1_{D904852F-0146-4C07-9645-EF708FF555DD}" xr6:coauthVersionLast="47" xr6:coauthVersionMax="47" xr10:uidLastSave="{00000000-0000-0000-0000-000000000000}"/>
  <bookViews>
    <workbookView xWindow="3900" yWindow="2325" windowWidth="38700" windowHeight="16920" firstSheet="6" activeTab="22" xr2:uid="{00000000-000D-0000-FFFF-FFFF00000000}"/>
  </bookViews>
  <sheets>
    <sheet name="Innhold" sheetId="1" r:id="rId1"/>
    <sheet name="Fig5-2 " sheetId="2" r:id="rId2"/>
    <sheet name="Fig5-3 " sheetId="3" r:id="rId3"/>
    <sheet name="Fig5-4 " sheetId="4" r:id="rId4"/>
    <sheet name="Fig5-5 " sheetId="5" r:id="rId5"/>
    <sheet name="Fig5-6 " sheetId="6" r:id="rId6"/>
    <sheet name="Fig5-7 " sheetId="7" r:id="rId7"/>
    <sheet name="Fig5-8 " sheetId="8" r:id="rId8"/>
    <sheet name="Fig5-9 " sheetId="9" r:id="rId9"/>
    <sheet name="Fig5-10 " sheetId="10" r:id="rId10"/>
    <sheet name="Fig5-11 " sheetId="11" r:id="rId11"/>
    <sheet name="Fig5-12 " sheetId="12" r:id="rId12"/>
    <sheet name="Fig5-13 " sheetId="13" r:id="rId13"/>
    <sheet name="Fig5-14 " sheetId="14" r:id="rId14"/>
    <sheet name="Fig5-15 " sheetId="15" r:id="rId15"/>
    <sheet name="Fig5-16 " sheetId="16" r:id="rId16"/>
    <sheet name="Fig5-17 " sheetId="17" r:id="rId17"/>
    <sheet name="Fig5-18 " sheetId="18" r:id="rId18"/>
    <sheet name="Fig5-19 " sheetId="19" r:id="rId19"/>
    <sheet name="Fig5-21 " sheetId="20" r:id="rId20"/>
    <sheet name="Fig5-22 " sheetId="21" r:id="rId21"/>
    <sheet name="Fig5-23 " sheetId="22" r:id="rId22"/>
    <sheet name="Fig5-24 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<sst xmlns="http://schemas.openxmlformats.org/spreadsheetml/2006/main" count="254" uniqueCount="187">
  <si>
    <t>Gjennomsnittlig årlig vekst i arbeidsstyrken og sysselsatte i helse og omsorg. 1000 personer. 2016–2035</t>
  </si>
  <si>
    <t>Sysselsatte som prosent av befolkningen 20-64 år. Bruddjusterte tall</t>
  </si>
  <si>
    <t>Ikke-sysselsatte som prosent av sysselsatte (forsørgelsesbyrden). 2024-2030</t>
  </si>
  <si>
    <t>Hovedsakelig virksomhet for ikke-sysselsatte. Prosent av befolkningen 20-64 år. 2024</t>
  </si>
  <si>
    <t>Sysselsatte i prosent av befolkningen etter femårige aldersgrupper. Differanse i prosentenheter mellom Norge og utvalgte europeiske land. 2024</t>
  </si>
  <si>
    <t>Hovedsakelig virksomhet for ikke-sysselsatte. Prosent av befolkningen 40-59 år. 2024</t>
  </si>
  <si>
    <t>Sysselsatte i prosent av befolkningen. 4. kvartal 2024</t>
  </si>
  <si>
    <t>Årlig bedring av offentlige finanser av pensjonsreformen og flere eldre i arbeid. Mrd. 2026-kroner</t>
  </si>
  <si>
    <t xml:space="preserve">Mottakere av sykepenger  i prosent av befolkningen 18-66 år </t>
  </si>
  <si>
    <t xml:space="preserve">Mottakere av arbeidsavklaringspenger eller uføretrygd i prosent av befolkningen 18-66 år </t>
  </si>
  <si>
    <t>Utvikling i antall mottakere av arbeidsavklaringspenger og uføretrygd i prosent av befolkningen 18 – 29 år</t>
  </si>
  <si>
    <t>Uføre etter hoveddiagnose. 18-29 år. Endring fra 2011 til 2024. Prosent av samlet vekst</t>
  </si>
  <si>
    <t>Uføre etter undergrupper av psykiske lidelser. 18-29 år. Prosent av samlet vekst i unge uføre og samlet vekst i unge uføre med psykisk lidelse. 2011-2024</t>
  </si>
  <si>
    <t>Produktivitetsnivå i utvalgte land sammenlignet med gjennomsnittet i OECD</t>
  </si>
  <si>
    <t>Produktivitetsvekst i utvalgte land målt ved endring i BNP per timeverk.</t>
  </si>
  <si>
    <t>Vekst i timeverksproduktivitet i utvalgte næringer blant fastlandsbedriftene.</t>
  </si>
  <si>
    <t>Andel av befolkningen mellom 25 og 34 år med høyere utdanning</t>
  </si>
  <si>
    <t>FoU i næringslivet samlet og i fastlandsbedriftene og anslåtte FoU-bevilgninger</t>
  </si>
  <si>
    <t>Statlig budsjettstøtte fordelt etter næring 1995-2025. Mrd. 2024-kroner</t>
  </si>
  <si>
    <t>Lønnstakere i offentlig forvaltning</t>
  </si>
  <si>
    <t xml:space="preserve">Produktivitetsutvikling. Bruttoprodukt per timeverk. Faste priser, indeks. </t>
  </si>
  <si>
    <t>Offentlig forvaltnings bruttoinvesteringer i realkapital. Prosent av BNP</t>
  </si>
  <si>
    <t>Innhold</t>
  </si>
  <si>
    <t>Figurtittel</t>
  </si>
  <si>
    <t>2016- 2025</t>
  </si>
  <si>
    <t>2026- 2030</t>
  </si>
  <si>
    <t>2031- 2035</t>
  </si>
  <si>
    <t>Periode</t>
  </si>
  <si>
    <t>Vekst i arbeidsstyrken</t>
  </si>
  <si>
    <t xml:space="preserve">  Sysselsettingsvekst i helse og omsorg</t>
  </si>
  <si>
    <t xml:space="preserve">Fig5-2 </t>
  </si>
  <si>
    <t>EU27</t>
  </si>
  <si>
    <t>Finland</t>
  </si>
  <si>
    <t>Norge</t>
  </si>
  <si>
    <t>Danmark</t>
  </si>
  <si>
    <t>Tyskland</t>
  </si>
  <si>
    <t>Sverige</t>
  </si>
  <si>
    <t>Sveits*</t>
  </si>
  <si>
    <t>Nederland</t>
  </si>
  <si>
    <t>Island</t>
  </si>
  <si>
    <t>Land</t>
  </si>
  <si>
    <t>2009</t>
  </si>
  <si>
    <t>2024</t>
  </si>
  <si>
    <t xml:space="preserve">Fig5-3 </t>
  </si>
  <si>
    <t>År</t>
  </si>
  <si>
    <t>Referansealternativ</t>
  </si>
  <si>
    <t>Sysselsettingsmålet oppnås</t>
  </si>
  <si>
    <t xml:space="preserve">Fig5-4 </t>
  </si>
  <si>
    <t>Sveits</t>
  </si>
  <si>
    <t>Estland</t>
  </si>
  <si>
    <t>EU</t>
  </si>
  <si>
    <t>Frankrike</t>
  </si>
  <si>
    <t>Hjemmearbeidende</t>
  </si>
  <si>
    <t>Alderspensjonert</t>
  </si>
  <si>
    <t>Student</t>
  </si>
  <si>
    <t>Helseproblemer</t>
  </si>
  <si>
    <t>Arbeidsledig</t>
  </si>
  <si>
    <t>Annet</t>
  </si>
  <si>
    <t xml:space="preserve">Fig5-5 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</si>
  <si>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</si>
  <si>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</si>
  <si>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</si>
  <si>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</si>
  <si>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</si>
  <si>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</si>
  <si>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</si>
  <si>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</si>
  <si>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</si>
  <si>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</si>
  <si>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</si>
  <si>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</si>
  <si>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Aldersgruppe</t>
  </si>
  <si>
    <t>Differanse</t>
  </si>
  <si>
    <t xml:space="preserve">Fig5-6 </t>
  </si>
  <si>
    <t xml:space="preserve">Fig5-7 </t>
  </si>
  <si>
    <t>15-19 år</t>
  </si>
  <si>
    <t>20-24 år</t>
  </si>
  <si>
    <t>25-39 år</t>
  </si>
  <si>
    <t>40-54 år</t>
  </si>
  <si>
    <t>55-66 år</t>
  </si>
  <si>
    <t>67-74 år</t>
  </si>
  <si>
    <t>Befolkningen eksklusive innvandrere</t>
  </si>
  <si>
    <t>Landgruppe 3</t>
  </si>
  <si>
    <t xml:space="preserve">Fig5-8 </t>
  </si>
  <si>
    <t>Innsparinger av pensjonsreformen i  folketrygden</t>
  </si>
  <si>
    <t>Økte skatteinntekter av flere eldre i arbeid</t>
  </si>
  <si>
    <t>Samlet</t>
  </si>
  <si>
    <t xml:space="preserve">Fig5-9 </t>
  </si>
  <si>
    <t>Sykepenger</t>
  </si>
  <si>
    <t xml:space="preserve">Fig5-10 </t>
  </si>
  <si>
    <t>Arbeidsavklaringspenger eller uføretrygd</t>
  </si>
  <si>
    <t xml:space="preserve">Fig5-11 </t>
  </si>
  <si>
    <t>Arbeidsavklaringspenger (AAP) mv.</t>
  </si>
  <si>
    <t>Uføretrygd</t>
  </si>
  <si>
    <t xml:space="preserve">Fig5-12 </t>
  </si>
  <si>
    <t>Psykisk utviklingshemming</t>
  </si>
  <si>
    <t>Nervesykdommer</t>
  </si>
  <si>
    <t>Øvrige diagnoser</t>
  </si>
  <si>
    <t>Diagnose</t>
  </si>
  <si>
    <t>Prosent av samlet vekst 2011-2024</t>
  </si>
  <si>
    <t xml:space="preserve">Fig5-13 </t>
  </si>
  <si>
    <t>Utviklingsforstyrrelser</t>
  </si>
  <si>
    <t>Øvrig</t>
  </si>
  <si>
    <t>Diagnoser</t>
  </si>
  <si>
    <t>Pst. av vekst i unge uføre med psyk. lidelser</t>
  </si>
  <si>
    <t>Pst. av vekst i unge uføre</t>
  </si>
  <si>
    <t xml:space="preserve">Fig5-14 </t>
  </si>
  <si>
    <t>USA</t>
  </si>
  <si>
    <t>Fastlands-Norge</t>
  </si>
  <si>
    <t>Storbritannia</t>
  </si>
  <si>
    <t>Italia</t>
  </si>
  <si>
    <t>OECD</t>
  </si>
  <si>
    <t>Japan</t>
  </si>
  <si>
    <t>Mexico</t>
  </si>
  <si>
    <t>2022</t>
  </si>
  <si>
    <t xml:space="preserve">Fig5-15 </t>
  </si>
  <si>
    <t xml:space="preserve">Fig5-16 </t>
  </si>
  <si>
    <t>Jord- og skogbruk</t>
  </si>
  <si>
    <t>Industri</t>
  </si>
  <si>
    <t>Bygg og anlegg</t>
  </si>
  <si>
    <t>Varehandel mm.</t>
  </si>
  <si>
    <t>Overnatting og servering</t>
  </si>
  <si>
    <t>Finansiering og forsikring</t>
  </si>
  <si>
    <t>Vitensk/tekn. tj.yt</t>
  </si>
  <si>
    <t>Post og distribusjon</t>
  </si>
  <si>
    <t>Omsetn. og drift av fast eiendom</t>
  </si>
  <si>
    <t>Forretningsmessig tjenesteyting</t>
  </si>
  <si>
    <t>Fiske. fangst og akvakultur</t>
  </si>
  <si>
    <t>Næringer</t>
  </si>
  <si>
    <t>Gjennomsnitt 1993-2012</t>
  </si>
  <si>
    <t>Gjennomsnitt 2013-2024</t>
  </si>
  <si>
    <t>Gjennomsnittlig bruttoprodukt i næringen siste ti år</t>
  </si>
  <si>
    <t>45-graders linje x</t>
  </si>
  <si>
    <t>45-graders linje y</t>
  </si>
  <si>
    <t xml:space="preserve">Fig5-17 </t>
  </si>
  <si>
    <t>Irland</t>
  </si>
  <si>
    <t>Litauen</t>
  </si>
  <si>
    <t>Spania</t>
  </si>
  <si>
    <t>Belgia</t>
  </si>
  <si>
    <t>Polen</t>
  </si>
  <si>
    <t>Latvia</t>
  </si>
  <si>
    <t>Østerrike</t>
  </si>
  <si>
    <t>Portugal</t>
  </si>
  <si>
    <t>Andel</t>
  </si>
  <si>
    <t xml:space="preserve">Fig5-18 </t>
  </si>
  <si>
    <t xml:space="preserve">FoU i næringslivet </t>
  </si>
  <si>
    <t xml:space="preserve">FoU ekskl. petroleumsvirksomhet </t>
  </si>
  <si>
    <t>Skattefunn</t>
  </si>
  <si>
    <t xml:space="preserve">Bevilgninger til næringsrelatert FoU </t>
  </si>
  <si>
    <t xml:space="preserve">Fig5-19 </t>
  </si>
  <si>
    <t>Landbruk</t>
  </si>
  <si>
    <t>Industri, tjenesteyting og annet</t>
  </si>
  <si>
    <t xml:space="preserve">Fig5-21 </t>
  </si>
  <si>
    <t>Helse og omsorg</t>
  </si>
  <si>
    <t>Forskning og utdanning</t>
  </si>
  <si>
    <t>Offentlig administrasjon</t>
  </si>
  <si>
    <t>Sikkerhet og beredskap</t>
  </si>
  <si>
    <t>Bygg og infrastruktur</t>
  </si>
  <si>
    <t>Kultur, idrett, mv.</t>
  </si>
  <si>
    <t xml:space="preserve"> 140 117 </t>
  </si>
  <si>
    <t xml:space="preserve"> 51 305 </t>
  </si>
  <si>
    <t>58545</t>
  </si>
  <si>
    <t>64678</t>
  </si>
  <si>
    <t>10383</t>
  </si>
  <si>
    <t>10585</t>
  </si>
  <si>
    <t xml:space="preserve"> 310 850 </t>
  </si>
  <si>
    <t xml:space="preserve"> 158 782 </t>
  </si>
  <si>
    <t>55671</t>
  </si>
  <si>
    <t>5138</t>
  </si>
  <si>
    <t>32644</t>
  </si>
  <si>
    <t>16474</t>
  </si>
  <si>
    <t>Aktivitet</t>
  </si>
  <si>
    <t>Staten</t>
  </si>
  <si>
    <t>Fylkeskommuner og kommuner</t>
  </si>
  <si>
    <t xml:space="preserve">Fig5-22 </t>
  </si>
  <si>
    <t>Undervisning</t>
  </si>
  <si>
    <t>Helsetjenester</t>
  </si>
  <si>
    <t xml:space="preserve">Fig5-23 </t>
  </si>
  <si>
    <t xml:space="preserve">Fig5-24 </t>
  </si>
  <si>
    <t>Psykiske lidelser unntatt psykisk utv.hemming</t>
  </si>
  <si>
    <t>Medfødte misdannelser og kromosomavvik</t>
  </si>
  <si>
    <t>Nevrotiske lidelser mv.</t>
  </si>
  <si>
    <t>Lett psykisk utviklingshemming</t>
  </si>
  <si>
    <t>Øvrig psykisk utviklingshemming</t>
  </si>
  <si>
    <t>Atferds-forstyrrelser mv.</t>
  </si>
  <si>
    <t>Informasjon og kommunikasjon</t>
  </si>
  <si>
    <t>Transport u/utenriks sjøfart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</si>
</sst>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workbookViewId="0">
      <selection activeCell="A23" sqref="A23"/>
    </sheetView>
  </sheetViews>
  <sheetFormatPr baseColWidth="10" defaultColWidth="9.140625" defaultRowHeight="16.5" x14ac:dyDescent="0.3"/>
  <cols>
    <col min="1" max="1" width="20.7109375" style="1" customWidth="1"/>
    <col min="2" max="2" width="160.7109375" style="1" customWidth="1"/>
  </cols>
  <sheetData>
    <row r="1" spans="1:2" x14ac:dyDescent="0.25">
      <c r="A1" s="2" t="s">
        <v>22</v>
      </c>
      <c r="B1" s="2" t="s">
        <v>23</v>
      </c>
    </row>
    <row r="2" spans="1:2" x14ac:dyDescent="0.3">
      <c r="A2" s="1" t="str">
        <f>HYPERLINK("#'Fig5-2 '!A1", "Fig5-2 ")</f>
        <v xml:space="preserve">Fig5-2 </v>
      </c>
      <c r="B2" s="1" t="s">
        <v>0</v>
      </c>
    </row>
    <row r="3" spans="1:2" x14ac:dyDescent="0.3">
      <c r="A3" s="1" t="str">
        <f>HYPERLINK("#'Fig5-3 '!A1", "Fig5-3 ")</f>
        <v xml:space="preserve">Fig5-3 </v>
      </c>
      <c r="B3" s="1" t="s">
        <v>1</v>
      </c>
    </row>
    <row r="4" spans="1:2" x14ac:dyDescent="0.3">
      <c r="A4" s="1" t="str">
        <f>HYPERLINK("#'Fig5-4 '!A1", "Fig5-4 ")</f>
        <v xml:space="preserve">Fig5-4 </v>
      </c>
      <c r="B4" s="1" t="s">
        <v>2</v>
      </c>
    </row>
    <row r="5" spans="1:2" x14ac:dyDescent="0.3">
      <c r="A5" s="1" t="str">
        <f>HYPERLINK("#'Fig5-5 '!A1", "Fig5-5 ")</f>
        <v xml:space="preserve">Fig5-5 </v>
      </c>
      <c r="B5" s="1" t="s">
        <v>3</v>
      </c>
    </row>
    <row r="6" spans="1:2" x14ac:dyDescent="0.3">
      <c r="A6" s="1" t="str">
        <f>HYPERLINK("#'Fig5-6 '!A1", "Fig5-6 ")</f>
        <v xml:space="preserve">Fig5-6 </v>
      </c>
      <c r="B6" s="1" t="s">
        <v>4</v>
      </c>
    </row>
    <row r="7" spans="1:2" x14ac:dyDescent="0.3">
      <c r="A7" s="1" t="str">
        <f>HYPERLINK("#'Fig5-7 '!A1", "Fig5-7 ")</f>
        <v xml:space="preserve">Fig5-7 </v>
      </c>
      <c r="B7" s="1" t="s">
        <v>5</v>
      </c>
    </row>
    <row r="8" spans="1:2" x14ac:dyDescent="0.3">
      <c r="A8" s="1" t="str">
        <f>HYPERLINK("#'Fig5-8 '!A1", "Fig5-8 ")</f>
        <v xml:space="preserve">Fig5-8 </v>
      </c>
      <c r="B8" s="1" t="s">
        <v>6</v>
      </c>
    </row>
    <row r="9" spans="1:2" x14ac:dyDescent="0.3">
      <c r="A9" s="1" t="str">
        <f>HYPERLINK("#'Fig5-9 '!A1", "Fig5-9 ")</f>
        <v xml:space="preserve">Fig5-9 </v>
      </c>
      <c r="B9" s="1" t="s">
        <v>7</v>
      </c>
    </row>
    <row r="10" spans="1:2" x14ac:dyDescent="0.3">
      <c r="A10" s="1" t="str">
        <f>HYPERLINK("#'Fig5-10 '!A1", "Fig5-10 ")</f>
        <v xml:space="preserve">Fig5-10 </v>
      </c>
      <c r="B10" s="1" t="s">
        <v>8</v>
      </c>
    </row>
    <row r="11" spans="1:2" x14ac:dyDescent="0.3">
      <c r="A11" s="1" t="str">
        <f>HYPERLINK("#'Fig5-11 '!A1", "Fig5-11 ")</f>
        <v xml:space="preserve">Fig5-11 </v>
      </c>
      <c r="B11" s="1" t="s">
        <v>9</v>
      </c>
    </row>
    <row r="12" spans="1:2" x14ac:dyDescent="0.3">
      <c r="A12" s="1" t="str">
        <f>HYPERLINK("#'Fig5-12 '!A1", "Fig5-12 ")</f>
        <v xml:space="preserve">Fig5-12 </v>
      </c>
      <c r="B12" s="1" t="s">
        <v>10</v>
      </c>
    </row>
    <row r="13" spans="1:2" x14ac:dyDescent="0.3">
      <c r="A13" s="1" t="str">
        <f>HYPERLINK("#'Fig5-13 '!A1", "Fig5-13 ")</f>
        <v xml:space="preserve">Fig5-13 </v>
      </c>
      <c r="B13" s="1" t="s">
        <v>11</v>
      </c>
    </row>
    <row r="14" spans="1:2" x14ac:dyDescent="0.3">
      <c r="A14" s="1" t="str">
        <f>HYPERLINK("#'Fig5-14 '!A1", "Fig5-14 ")</f>
        <v xml:space="preserve">Fig5-14 </v>
      </c>
      <c r="B14" s="1" t="s">
        <v>12</v>
      </c>
    </row>
    <row r="15" spans="1:2" x14ac:dyDescent="0.3">
      <c r="A15" s="1" t="str">
        <f>HYPERLINK("#'Fig5-15 '!A1", "Fig5-15 ")</f>
        <v xml:space="preserve">Fig5-15 </v>
      </c>
      <c r="B15" s="1" t="s">
        <v>13</v>
      </c>
    </row>
    <row r="16" spans="1:2" x14ac:dyDescent="0.3">
      <c r="A16" s="1" t="str">
        <f>HYPERLINK("#'Fig5-16 '!A1", "Fig5-16 ")</f>
        <v xml:space="preserve">Fig5-16 </v>
      </c>
      <c r="B16" s="1" t="s">
        <v>14</v>
      </c>
    </row>
    <row r="17" spans="1:2" x14ac:dyDescent="0.3">
      <c r="A17" s="1" t="str">
        <f>HYPERLINK("#'Fig5-17 '!A1", "Fig5-17 ")</f>
        <v xml:space="preserve">Fig5-17 </v>
      </c>
      <c r="B17" s="1" t="s">
        <v>15</v>
      </c>
    </row>
    <row r="18" spans="1:2" x14ac:dyDescent="0.3">
      <c r="A18" s="1" t="str">
        <f>HYPERLINK("#'Fig5-18 '!A1", "Fig5-18 ")</f>
        <v xml:space="preserve">Fig5-18 </v>
      </c>
      <c r="B18" s="1" t="s">
        <v>16</v>
      </c>
    </row>
    <row r="19" spans="1:2" x14ac:dyDescent="0.3">
      <c r="A19" s="1" t="str">
        <f>HYPERLINK("#'Fig5-19 '!A1", "Fig5-19 ")</f>
        <v xml:space="preserve">Fig5-19 </v>
      </c>
      <c r="B19" s="1" t="s">
        <v>17</v>
      </c>
    </row>
    <row r="20" spans="1:2" x14ac:dyDescent="0.3">
      <c r="A20" s="1" t="str">
        <f>HYPERLINK("#'Fig5-21 '!A1", "Fig5-21 ")</f>
        <v xml:space="preserve">Fig5-21 </v>
      </c>
      <c r="B20" s="1" t="s">
        <v>18</v>
      </c>
    </row>
    <row r="21" spans="1:2" x14ac:dyDescent="0.3">
      <c r="A21" s="1" t="str">
        <f>HYPERLINK("#'Fig5-22 '!A1", "Fig5-22 ")</f>
        <v xml:space="preserve">Fig5-22 </v>
      </c>
      <c r="B21" s="1" t="s">
        <v>19</v>
      </c>
    </row>
    <row r="22" spans="1:2" x14ac:dyDescent="0.3">
      <c r="A22" s="1" t="str">
        <f>HYPERLINK("#'Fig5-23 '!A1", "Fig5-23 ")</f>
        <v xml:space="preserve">Fig5-23 </v>
      </c>
      <c r="B22" s="1" t="s">
        <v>20</v>
      </c>
    </row>
    <row r="23" spans="1:2" x14ac:dyDescent="0.3">
      <c r="A23" s="1" t="str">
        <f>HYPERLINK("#'Fig5-24 '!A1", "Fig5-24 ")</f>
        <v xml:space="preserve">Fig5-24 </v>
      </c>
      <c r="B23" s="1" t="s">
        <v>21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3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89</v>
      </c>
    </row>
    <row r="3" spans="1:2" x14ac:dyDescent="0.25">
      <c r="A3" s="2" t="s">
        <v>44</v>
      </c>
      <c r="B3" s="2" t="s">
        <v>88</v>
      </c>
    </row>
    <row r="4" spans="1:2" x14ac:dyDescent="0.3">
      <c r="A4" s="1">
        <v>2015</v>
      </c>
      <c r="B4" s="1">
        <v>3.8</v>
      </c>
    </row>
    <row r="5" spans="1:2" x14ac:dyDescent="0.3">
      <c r="A5" s="1">
        <v>2016</v>
      </c>
      <c r="B5" s="1">
        <v>3.9</v>
      </c>
    </row>
    <row r="6" spans="1:2" x14ac:dyDescent="0.3">
      <c r="A6" s="1">
        <v>2017</v>
      </c>
      <c r="B6" s="1">
        <v>3.7</v>
      </c>
    </row>
    <row r="7" spans="1:2" x14ac:dyDescent="0.3">
      <c r="A7" s="1">
        <v>2018</v>
      </c>
      <c r="B7" s="1">
        <v>3.6</v>
      </c>
    </row>
    <row r="8" spans="1:2" x14ac:dyDescent="0.3">
      <c r="A8" s="1">
        <v>2019</v>
      </c>
      <c r="B8" s="1">
        <v>3.7</v>
      </c>
    </row>
    <row r="9" spans="1:2" x14ac:dyDescent="0.3">
      <c r="A9" s="1">
        <v>2020</v>
      </c>
      <c r="B9" s="1">
        <v>4</v>
      </c>
    </row>
    <row r="10" spans="1:2" x14ac:dyDescent="0.3">
      <c r="A10" s="1">
        <v>2021</v>
      </c>
      <c r="B10" s="1">
        <v>3.9</v>
      </c>
    </row>
    <row r="11" spans="1:2" x14ac:dyDescent="0.3">
      <c r="A11" s="1">
        <v>2022</v>
      </c>
      <c r="B11" s="1">
        <v>4.3</v>
      </c>
    </row>
    <row r="12" spans="1:2" x14ac:dyDescent="0.3">
      <c r="A12" s="1">
        <v>2023</v>
      </c>
      <c r="B12" s="1">
        <v>4.3</v>
      </c>
    </row>
    <row r="13" spans="1:2" x14ac:dyDescent="0.3">
      <c r="A13" s="1">
        <v>2024</v>
      </c>
      <c r="B13" s="1">
        <v>4.3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3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91</v>
      </c>
    </row>
    <row r="3" spans="1:2" x14ac:dyDescent="0.25">
      <c r="A3" s="2" t="s">
        <v>44</v>
      </c>
      <c r="B3" s="2" t="s">
        <v>90</v>
      </c>
    </row>
    <row r="4" spans="1:2" x14ac:dyDescent="0.3">
      <c r="A4" s="1">
        <v>2015</v>
      </c>
      <c r="B4" s="1">
        <v>13.4</v>
      </c>
    </row>
    <row r="5" spans="1:2" x14ac:dyDescent="0.3">
      <c r="A5" s="1">
        <v>2016</v>
      </c>
      <c r="B5" s="1">
        <v>13.3</v>
      </c>
    </row>
    <row r="6" spans="1:2" x14ac:dyDescent="0.3">
      <c r="A6" s="1">
        <v>2017</v>
      </c>
      <c r="B6" s="1">
        <v>13.3</v>
      </c>
    </row>
    <row r="7" spans="1:2" x14ac:dyDescent="0.3">
      <c r="A7" s="1">
        <v>2018</v>
      </c>
      <c r="B7" s="1">
        <v>13.1</v>
      </c>
    </row>
    <row r="8" spans="1:2" x14ac:dyDescent="0.3">
      <c r="A8" s="1">
        <v>2019</v>
      </c>
      <c r="B8" s="1">
        <v>13.1</v>
      </c>
    </row>
    <row r="9" spans="1:2" x14ac:dyDescent="0.3">
      <c r="A9" s="1">
        <v>2020</v>
      </c>
      <c r="B9" s="1">
        <v>13.6</v>
      </c>
    </row>
    <row r="10" spans="1:2" x14ac:dyDescent="0.3">
      <c r="A10" s="1">
        <v>2021</v>
      </c>
      <c r="B10" s="1">
        <v>13.8</v>
      </c>
    </row>
    <row r="11" spans="1:2" x14ac:dyDescent="0.3">
      <c r="A11" s="1">
        <v>2022</v>
      </c>
      <c r="B11" s="1">
        <v>14</v>
      </c>
    </row>
    <row r="12" spans="1:2" x14ac:dyDescent="0.3">
      <c r="A12" s="1">
        <v>2023</v>
      </c>
      <c r="B12" s="1">
        <v>14.1</v>
      </c>
    </row>
    <row r="13" spans="1:2" x14ac:dyDescent="0.3">
      <c r="A13" s="1">
        <v>2024</v>
      </c>
      <c r="B13" s="1">
        <v>14.5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6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94</v>
      </c>
    </row>
    <row r="3" spans="1:3" x14ac:dyDescent="0.25">
      <c r="A3" s="2" t="s">
        <v>44</v>
      </c>
      <c r="B3" s="2" t="s">
        <v>92</v>
      </c>
      <c r="C3" s="2" t="s">
        <v>93</v>
      </c>
    </row>
    <row r="4" spans="1:3" x14ac:dyDescent="0.3">
      <c r="A4" s="1">
        <v>1992</v>
      </c>
      <c r="B4" s="1">
        <v>2</v>
      </c>
      <c r="C4" s="1">
        <v>0.8</v>
      </c>
    </row>
    <row r="5" spans="1:3" x14ac:dyDescent="0.3">
      <c r="A5" s="1">
        <v>1993</v>
      </c>
      <c r="B5" s="1">
        <v>1.8</v>
      </c>
      <c r="C5" s="1">
        <v>0.8</v>
      </c>
    </row>
    <row r="6" spans="1:3" x14ac:dyDescent="0.3">
      <c r="A6" s="1">
        <v>1994</v>
      </c>
      <c r="B6" s="1">
        <v>1.8</v>
      </c>
      <c r="C6" s="1">
        <v>0.9</v>
      </c>
    </row>
    <row r="7" spans="1:3" x14ac:dyDescent="0.3">
      <c r="A7" s="1">
        <v>1995</v>
      </c>
      <c r="B7" s="1">
        <v>1.8</v>
      </c>
      <c r="C7" s="1">
        <v>0.9</v>
      </c>
    </row>
    <row r="8" spans="1:3" x14ac:dyDescent="0.3">
      <c r="A8" s="1">
        <v>1996</v>
      </c>
      <c r="B8" s="1">
        <v>1.8</v>
      </c>
      <c r="C8" s="1">
        <v>1</v>
      </c>
    </row>
    <row r="9" spans="1:3" x14ac:dyDescent="0.3">
      <c r="A9" s="1">
        <v>1997</v>
      </c>
      <c r="B9" s="1">
        <v>1.8</v>
      </c>
      <c r="C9" s="1">
        <v>1</v>
      </c>
    </row>
    <row r="10" spans="1:3" x14ac:dyDescent="0.3">
      <c r="A10" s="1">
        <v>1998</v>
      </c>
      <c r="B10" s="1">
        <v>1.9</v>
      </c>
      <c r="C10" s="1">
        <v>1.1000000000000001</v>
      </c>
    </row>
    <row r="11" spans="1:3" x14ac:dyDescent="0.3">
      <c r="A11" s="1">
        <v>1999</v>
      </c>
      <c r="B11" s="1">
        <v>2.1</v>
      </c>
      <c r="C11" s="1">
        <v>1.2</v>
      </c>
    </row>
    <row r="12" spans="1:3" x14ac:dyDescent="0.3">
      <c r="A12" s="1">
        <v>2000</v>
      </c>
      <c r="B12" s="1">
        <v>2.2000000000000002</v>
      </c>
      <c r="C12" s="1">
        <v>1.2</v>
      </c>
    </row>
    <row r="13" spans="1:3" x14ac:dyDescent="0.3">
      <c r="A13" s="1">
        <v>2001</v>
      </c>
      <c r="B13" s="1">
        <v>2.4</v>
      </c>
      <c r="C13" s="1">
        <v>1.1000000000000001</v>
      </c>
    </row>
    <row r="14" spans="1:3" x14ac:dyDescent="0.3">
      <c r="A14" s="1">
        <v>2002</v>
      </c>
      <c r="B14" s="1">
        <v>2.7</v>
      </c>
      <c r="C14" s="1">
        <v>1.1000000000000001</v>
      </c>
    </row>
    <row r="15" spans="1:3" x14ac:dyDescent="0.3">
      <c r="A15" s="1">
        <v>2003</v>
      </c>
      <c r="B15" s="1">
        <v>3.1</v>
      </c>
      <c r="C15" s="1">
        <v>1.2</v>
      </c>
    </row>
    <row r="16" spans="1:3" x14ac:dyDescent="0.3">
      <c r="A16" s="1">
        <v>2004</v>
      </c>
      <c r="B16" s="1">
        <v>3.2</v>
      </c>
      <c r="C16" s="1">
        <v>1.1000000000000001</v>
      </c>
    </row>
    <row r="17" spans="1:3" x14ac:dyDescent="0.3">
      <c r="A17" s="1">
        <v>2005</v>
      </c>
      <c r="B17" s="1">
        <v>3.2</v>
      </c>
      <c r="C17" s="1">
        <v>1.1000000000000001</v>
      </c>
    </row>
    <row r="18" spans="1:3" x14ac:dyDescent="0.3">
      <c r="A18" s="1">
        <v>2006</v>
      </c>
      <c r="B18" s="1">
        <v>3.1</v>
      </c>
      <c r="C18" s="1">
        <v>1.1000000000000001</v>
      </c>
    </row>
    <row r="19" spans="1:3" x14ac:dyDescent="0.3">
      <c r="A19" s="1">
        <v>2007</v>
      </c>
      <c r="B19" s="1">
        <v>3</v>
      </c>
      <c r="C19" s="1">
        <v>1.1000000000000001</v>
      </c>
    </row>
    <row r="20" spans="1:3" x14ac:dyDescent="0.3">
      <c r="A20" s="1">
        <v>2008</v>
      </c>
      <c r="B20" s="1">
        <v>3</v>
      </c>
      <c r="C20" s="1">
        <v>1.1000000000000001</v>
      </c>
    </row>
    <row r="21" spans="1:3" x14ac:dyDescent="0.3">
      <c r="A21" s="1">
        <v>2009</v>
      </c>
      <c r="B21" s="1">
        <v>3.2</v>
      </c>
      <c r="C21" s="1">
        <v>1.1000000000000001</v>
      </c>
    </row>
    <row r="22" spans="1:3" x14ac:dyDescent="0.3">
      <c r="A22" s="1">
        <v>2010</v>
      </c>
      <c r="B22" s="1">
        <v>3.6</v>
      </c>
      <c r="C22" s="1">
        <v>1.1000000000000001</v>
      </c>
    </row>
    <row r="23" spans="1:3" x14ac:dyDescent="0.3">
      <c r="A23" s="1">
        <v>2011</v>
      </c>
      <c r="B23" s="1">
        <v>3.6</v>
      </c>
      <c r="C23" s="1">
        <v>1.2</v>
      </c>
    </row>
    <row r="24" spans="1:3" x14ac:dyDescent="0.3">
      <c r="A24" s="1">
        <v>2012</v>
      </c>
      <c r="B24" s="1">
        <v>3.5</v>
      </c>
      <c r="C24" s="1">
        <v>1.2</v>
      </c>
    </row>
    <row r="25" spans="1:3" x14ac:dyDescent="0.3">
      <c r="A25" s="1">
        <v>2013</v>
      </c>
      <c r="B25" s="1">
        <v>3.3</v>
      </c>
      <c r="C25" s="1">
        <v>1.3</v>
      </c>
    </row>
    <row r="26" spans="1:3" x14ac:dyDescent="0.3">
      <c r="A26" s="1">
        <v>2014</v>
      </c>
      <c r="B26" s="1">
        <v>3.3</v>
      </c>
      <c r="C26" s="1">
        <v>1.4</v>
      </c>
    </row>
    <row r="27" spans="1:3" x14ac:dyDescent="0.3">
      <c r="A27" s="1">
        <v>2015</v>
      </c>
      <c r="B27" s="1">
        <v>3.4</v>
      </c>
      <c r="C27" s="1">
        <v>1.6</v>
      </c>
    </row>
    <row r="28" spans="1:3" x14ac:dyDescent="0.3">
      <c r="A28" s="1">
        <v>2016</v>
      </c>
      <c r="B28" s="1">
        <v>3.4</v>
      </c>
      <c r="C28" s="1">
        <v>1.7</v>
      </c>
    </row>
    <row r="29" spans="1:3" x14ac:dyDescent="0.3">
      <c r="A29" s="1">
        <v>2017</v>
      </c>
      <c r="B29" s="1">
        <v>3.3</v>
      </c>
      <c r="C29" s="1">
        <v>1.9</v>
      </c>
    </row>
    <row r="30" spans="1:3" x14ac:dyDescent="0.3">
      <c r="A30" s="1">
        <v>2018</v>
      </c>
      <c r="B30" s="1">
        <v>2.9</v>
      </c>
      <c r="C30" s="1">
        <v>2.1</v>
      </c>
    </row>
    <row r="31" spans="1:3" x14ac:dyDescent="0.3">
      <c r="A31" s="1">
        <v>2019</v>
      </c>
      <c r="B31" s="1">
        <v>2.8</v>
      </c>
      <c r="C31" s="1">
        <v>2.4</v>
      </c>
    </row>
    <row r="32" spans="1:3" x14ac:dyDescent="0.3">
      <c r="A32" s="1">
        <v>2020</v>
      </c>
      <c r="B32" s="1">
        <v>3.1</v>
      </c>
      <c r="C32" s="1">
        <v>2.5</v>
      </c>
    </row>
    <row r="33" spans="1:3" x14ac:dyDescent="0.3">
      <c r="A33" s="1">
        <v>2021</v>
      </c>
      <c r="B33" s="1">
        <v>3.2</v>
      </c>
      <c r="C33" s="1">
        <v>2.6</v>
      </c>
    </row>
    <row r="34" spans="1:3" x14ac:dyDescent="0.3">
      <c r="A34" s="1">
        <v>2022</v>
      </c>
      <c r="B34" s="1">
        <v>3.3</v>
      </c>
      <c r="C34" s="1">
        <v>2.6</v>
      </c>
    </row>
    <row r="35" spans="1:3" x14ac:dyDescent="0.3">
      <c r="A35" s="1">
        <v>2023</v>
      </c>
      <c r="B35" s="1">
        <v>3.5</v>
      </c>
      <c r="C35" s="1">
        <v>2.6</v>
      </c>
    </row>
    <row r="36" spans="1:3" x14ac:dyDescent="0.3">
      <c r="A36" s="1">
        <v>2024</v>
      </c>
      <c r="B36" s="1">
        <v>3.7</v>
      </c>
      <c r="C36" s="1">
        <v>2.7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8"/>
  <sheetViews>
    <sheetView workbookViewId="0">
      <selection activeCell="A8" sqref="A8"/>
    </sheetView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100</v>
      </c>
    </row>
    <row r="3" spans="1:2" x14ac:dyDescent="0.25">
      <c r="A3" s="2" t="s">
        <v>98</v>
      </c>
      <c r="B3" s="2" t="s">
        <v>99</v>
      </c>
    </row>
    <row r="4" spans="1:2" x14ac:dyDescent="0.3">
      <c r="A4" s="1" t="s">
        <v>179</v>
      </c>
      <c r="B4" s="1">
        <v>66.2</v>
      </c>
    </row>
    <row r="5" spans="1:2" x14ac:dyDescent="0.3">
      <c r="A5" s="1" t="s">
        <v>95</v>
      </c>
      <c r="B5" s="1">
        <v>10</v>
      </c>
    </row>
    <row r="6" spans="1:2" x14ac:dyDescent="0.3">
      <c r="A6" s="1" t="s">
        <v>180</v>
      </c>
      <c r="B6" s="1">
        <v>9.4</v>
      </c>
    </row>
    <row r="7" spans="1:2" x14ac:dyDescent="0.3">
      <c r="A7" s="1" t="s">
        <v>96</v>
      </c>
      <c r="B7" s="1">
        <v>10.6</v>
      </c>
    </row>
    <row r="8" spans="1:2" x14ac:dyDescent="0.3">
      <c r="A8" s="1" t="s">
        <v>97</v>
      </c>
      <c r="B8" s="1">
        <v>3.8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9"/>
  <sheetViews>
    <sheetView workbookViewId="0">
      <selection activeCell="A9" sqref="A9"/>
    </sheetView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106</v>
      </c>
    </row>
    <row r="3" spans="1:3" x14ac:dyDescent="0.25">
      <c r="A3" s="2" t="s">
        <v>103</v>
      </c>
      <c r="B3" s="2" t="s">
        <v>104</v>
      </c>
      <c r="C3" s="2" t="s">
        <v>105</v>
      </c>
    </row>
    <row r="4" spans="1:3" x14ac:dyDescent="0.3">
      <c r="A4" s="1" t="s">
        <v>181</v>
      </c>
      <c r="B4" s="1">
        <v>14.4</v>
      </c>
      <c r="C4" s="1">
        <v>11</v>
      </c>
    </row>
    <row r="5" spans="1:3" x14ac:dyDescent="0.3">
      <c r="A5" s="1" t="s">
        <v>182</v>
      </c>
      <c r="B5" s="1">
        <v>14.1</v>
      </c>
      <c r="C5" s="1">
        <v>10.8</v>
      </c>
    </row>
    <row r="6" spans="1:3" x14ac:dyDescent="0.3">
      <c r="A6" s="1" t="s">
        <v>183</v>
      </c>
      <c r="B6" s="1">
        <v>-1</v>
      </c>
      <c r="C6" s="1">
        <v>-0.8</v>
      </c>
    </row>
    <row r="7" spans="1:3" x14ac:dyDescent="0.3">
      <c r="A7" s="1" t="s">
        <v>101</v>
      </c>
      <c r="B7" s="1">
        <v>49.2</v>
      </c>
      <c r="C7" s="1">
        <v>37.5</v>
      </c>
    </row>
    <row r="8" spans="1:3" x14ac:dyDescent="0.3">
      <c r="A8" s="1" t="s">
        <v>184</v>
      </c>
      <c r="B8" s="1">
        <v>15</v>
      </c>
      <c r="C8" s="1">
        <v>11.4</v>
      </c>
    </row>
    <row r="9" spans="1:3" x14ac:dyDescent="0.3">
      <c r="A9" s="1" t="s">
        <v>102</v>
      </c>
      <c r="B9" s="1">
        <v>8.3000000000000007</v>
      </c>
      <c r="C9" s="1">
        <v>6.3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4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115</v>
      </c>
    </row>
    <row r="3" spans="1:2" x14ac:dyDescent="0.25">
      <c r="A3" s="2" t="s">
        <v>40</v>
      </c>
      <c r="B3" s="2" t="s">
        <v>114</v>
      </c>
    </row>
    <row r="4" spans="1:2" x14ac:dyDescent="0.3">
      <c r="A4" s="1" t="s">
        <v>33</v>
      </c>
      <c r="B4" s="1">
        <v>1.56</v>
      </c>
    </row>
    <row r="5" spans="1:2" x14ac:dyDescent="0.3">
      <c r="A5" s="1" t="s">
        <v>107</v>
      </c>
      <c r="B5" s="1">
        <v>1.4</v>
      </c>
    </row>
    <row r="6" spans="1:2" x14ac:dyDescent="0.3">
      <c r="A6" s="1" t="s">
        <v>34</v>
      </c>
      <c r="B6" s="1">
        <v>1.39</v>
      </c>
    </row>
    <row r="7" spans="1:2" x14ac:dyDescent="0.3">
      <c r="A7" s="1" t="s">
        <v>108</v>
      </c>
      <c r="B7" s="1">
        <v>1.32</v>
      </c>
    </row>
    <row r="8" spans="1:2" x14ac:dyDescent="0.3">
      <c r="A8" s="1" t="s">
        <v>36</v>
      </c>
      <c r="B8" s="1">
        <v>1.31</v>
      </c>
    </row>
    <row r="9" spans="1:2" x14ac:dyDescent="0.3">
      <c r="A9" s="1" t="s">
        <v>35</v>
      </c>
      <c r="B9" s="1">
        <v>1.27</v>
      </c>
    </row>
    <row r="10" spans="1:2" x14ac:dyDescent="0.3">
      <c r="A10" s="1" t="s">
        <v>109</v>
      </c>
      <c r="B10" s="1">
        <v>1.1200000000000001</v>
      </c>
    </row>
    <row r="11" spans="1:2" x14ac:dyDescent="0.3">
      <c r="A11" s="1" t="s">
        <v>110</v>
      </c>
      <c r="B11" s="1">
        <v>1.01</v>
      </c>
    </row>
    <row r="12" spans="1:2" x14ac:dyDescent="0.3">
      <c r="A12" s="1" t="s">
        <v>111</v>
      </c>
      <c r="B12" s="1">
        <v>1</v>
      </c>
    </row>
    <row r="13" spans="1:2" x14ac:dyDescent="0.3">
      <c r="A13" s="1" t="s">
        <v>112</v>
      </c>
      <c r="B13" s="1">
        <v>0.9</v>
      </c>
    </row>
    <row r="14" spans="1:2" x14ac:dyDescent="0.3">
      <c r="A14" s="1" t="s">
        <v>113</v>
      </c>
      <c r="B14" s="1">
        <v>0.36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3"/>
  <sheetViews>
    <sheetView workbookViewId="0"/>
  </sheetViews>
  <sheetFormatPr baseColWidth="10" defaultColWidth="9.140625" defaultRowHeight="16.5" x14ac:dyDescent="0.3"/>
  <cols>
    <col min="1" max="8" width="20.7109375" style="1" customWidth="1"/>
  </cols>
  <sheetData>
    <row r="1" spans="1:8" x14ac:dyDescent="0.3">
      <c r="A1" s="2" t="s">
        <v>116</v>
      </c>
    </row>
    <row r="3" spans="1:8" x14ac:dyDescent="0.25">
      <c r="A3" s="2" t="s">
        <v>44</v>
      </c>
      <c r="B3" s="2" t="s">
        <v>33</v>
      </c>
      <c r="C3" s="2" t="s">
        <v>108</v>
      </c>
      <c r="D3" s="2" t="s">
        <v>109</v>
      </c>
      <c r="E3" s="2" t="s">
        <v>107</v>
      </c>
      <c r="F3" s="2" t="s">
        <v>36</v>
      </c>
      <c r="G3" s="2" t="s">
        <v>34</v>
      </c>
      <c r="H3" s="2" t="s">
        <v>35</v>
      </c>
    </row>
    <row r="4" spans="1:8" x14ac:dyDescent="0.3">
      <c r="A4" s="1">
        <v>1975</v>
      </c>
      <c r="B4" s="1">
        <v>4.9000000000000004</v>
      </c>
      <c r="C4" s="1">
        <v>4.0999999999999996</v>
      </c>
      <c r="D4" s="1">
        <v>2.5</v>
      </c>
      <c r="E4" s="1">
        <v>2.1</v>
      </c>
      <c r="F4" s="1">
        <v>3.1</v>
      </c>
      <c r="G4" s="1">
        <v>4.0999999999999996</v>
      </c>
      <c r="H4" s="1">
        <v>4.4000000000000004</v>
      </c>
    </row>
    <row r="5" spans="1:8" x14ac:dyDescent="0.3">
      <c r="A5" s="1">
        <v>1976</v>
      </c>
      <c r="B5" s="1">
        <v>4.8</v>
      </c>
      <c r="C5" s="1">
        <v>3.8</v>
      </c>
      <c r="D5" s="1">
        <v>2.1</v>
      </c>
      <c r="E5" s="1">
        <v>1.8</v>
      </c>
      <c r="F5" s="1">
        <v>2.7</v>
      </c>
      <c r="G5" s="1">
        <v>3.8</v>
      </c>
      <c r="H5" s="1">
        <v>4.5</v>
      </c>
    </row>
    <row r="6" spans="1:8" x14ac:dyDescent="0.3">
      <c r="A6" s="1">
        <v>1977</v>
      </c>
      <c r="B6" s="1">
        <v>4.3</v>
      </c>
      <c r="C6" s="1">
        <v>3.3</v>
      </c>
      <c r="D6" s="1">
        <v>1.6</v>
      </c>
      <c r="E6" s="1">
        <v>1.5</v>
      </c>
      <c r="F6" s="1">
        <v>1.9</v>
      </c>
      <c r="G6" s="1">
        <v>3.5</v>
      </c>
      <c r="H6" s="1">
        <v>4.3</v>
      </c>
    </row>
    <row r="7" spans="1:8" x14ac:dyDescent="0.3">
      <c r="A7" s="1">
        <v>1978</v>
      </c>
      <c r="B7" s="1">
        <v>4.2</v>
      </c>
      <c r="C7" s="1">
        <v>3.1</v>
      </c>
      <c r="D7" s="1">
        <v>2.2000000000000002</v>
      </c>
      <c r="E7" s="1">
        <v>1.2</v>
      </c>
      <c r="F7" s="1">
        <v>1.7</v>
      </c>
      <c r="G7" s="1">
        <v>3</v>
      </c>
      <c r="H7" s="1">
        <v>3.9</v>
      </c>
    </row>
    <row r="8" spans="1:8" x14ac:dyDescent="0.3">
      <c r="A8" s="1">
        <v>1979</v>
      </c>
      <c r="B8" s="1">
        <v>4.4000000000000004</v>
      </c>
      <c r="C8" s="1">
        <v>2.7</v>
      </c>
      <c r="D8" s="1">
        <v>3</v>
      </c>
      <c r="E8" s="1">
        <v>1.5</v>
      </c>
      <c r="F8" s="1">
        <v>1.9</v>
      </c>
      <c r="G8" s="1">
        <v>3.6</v>
      </c>
      <c r="H8" s="1">
        <v>3.7</v>
      </c>
    </row>
    <row r="9" spans="1:8" x14ac:dyDescent="0.3">
      <c r="A9" s="1">
        <v>1980</v>
      </c>
      <c r="B9" s="1">
        <v>3.9</v>
      </c>
      <c r="C9" s="1">
        <v>2.2999999999999998</v>
      </c>
      <c r="D9" s="1">
        <v>3.4</v>
      </c>
      <c r="E9" s="1">
        <v>0.9</v>
      </c>
      <c r="F9" s="1">
        <v>1.6</v>
      </c>
      <c r="G9" s="1">
        <v>2.6</v>
      </c>
      <c r="H9" s="1">
        <v>3.1</v>
      </c>
    </row>
    <row r="10" spans="1:8" x14ac:dyDescent="0.3">
      <c r="A10" s="1">
        <v>1981</v>
      </c>
      <c r="B10" s="1">
        <v>3</v>
      </c>
      <c r="C10" s="1">
        <v>1.6</v>
      </c>
      <c r="D10" s="1">
        <v>3.7</v>
      </c>
      <c r="E10" s="1">
        <v>0.9</v>
      </c>
      <c r="F10" s="1">
        <v>1.7</v>
      </c>
      <c r="G10" s="1">
        <v>2.4</v>
      </c>
      <c r="H10" s="1">
        <v>2.5</v>
      </c>
    </row>
    <row r="11" spans="1:8" x14ac:dyDescent="0.3">
      <c r="A11" s="1">
        <v>1982</v>
      </c>
      <c r="B11" s="1">
        <v>2.5</v>
      </c>
      <c r="C11" s="1">
        <v>1.5</v>
      </c>
      <c r="D11" s="1">
        <v>3.6</v>
      </c>
      <c r="E11" s="1">
        <v>0.7</v>
      </c>
      <c r="F11" s="1">
        <v>1.8</v>
      </c>
      <c r="G11" s="1">
        <v>2.2999999999999998</v>
      </c>
      <c r="H11" s="1">
        <v>1.9</v>
      </c>
    </row>
    <row r="12" spans="1:8" x14ac:dyDescent="0.3">
      <c r="A12" s="1">
        <v>1983</v>
      </c>
      <c r="B12" s="1">
        <v>2.6</v>
      </c>
      <c r="C12" s="1">
        <v>1.6</v>
      </c>
      <c r="D12" s="1">
        <v>3.7</v>
      </c>
      <c r="E12" s="1">
        <v>1</v>
      </c>
      <c r="F12" s="1">
        <v>1.2</v>
      </c>
      <c r="G12" s="1">
        <v>2.2999999999999998</v>
      </c>
      <c r="H12" s="1">
        <v>1.9</v>
      </c>
    </row>
    <row r="13" spans="1:8" x14ac:dyDescent="0.3">
      <c r="A13" s="1">
        <v>1984</v>
      </c>
      <c r="B13" s="1">
        <v>2.8</v>
      </c>
      <c r="C13" s="1">
        <v>1.8</v>
      </c>
      <c r="D13" s="1">
        <v>2.9</v>
      </c>
      <c r="E13" s="1">
        <v>1.4</v>
      </c>
      <c r="F13" s="1">
        <v>1.2</v>
      </c>
      <c r="G13" s="1">
        <v>2.2000000000000002</v>
      </c>
      <c r="H13" s="1">
        <v>1.9</v>
      </c>
    </row>
    <row r="14" spans="1:8" x14ac:dyDescent="0.3">
      <c r="A14" s="1">
        <v>1985</v>
      </c>
      <c r="B14" s="1">
        <v>3</v>
      </c>
      <c r="C14" s="1">
        <v>2.2000000000000002</v>
      </c>
      <c r="D14" s="1">
        <v>2.9</v>
      </c>
      <c r="E14" s="1">
        <v>1.7</v>
      </c>
      <c r="F14" s="1">
        <v>1.3</v>
      </c>
      <c r="G14" s="1">
        <v>2.9</v>
      </c>
      <c r="H14" s="1">
        <v>2.2000000000000002</v>
      </c>
    </row>
    <row r="15" spans="1:8" x14ac:dyDescent="0.3">
      <c r="A15" s="1">
        <v>1986</v>
      </c>
      <c r="B15" s="1">
        <v>3</v>
      </c>
      <c r="C15" s="1">
        <v>2</v>
      </c>
      <c r="D15" s="1">
        <v>2.2000000000000002</v>
      </c>
      <c r="E15" s="1">
        <v>1.7</v>
      </c>
      <c r="F15" s="1">
        <v>1.5</v>
      </c>
      <c r="G15" s="1">
        <v>2.7</v>
      </c>
      <c r="H15" s="1">
        <v>2.2000000000000002</v>
      </c>
    </row>
    <row r="16" spans="1:8" x14ac:dyDescent="0.3">
      <c r="A16" s="1">
        <v>1987</v>
      </c>
      <c r="B16" s="1">
        <v>3.2</v>
      </c>
      <c r="C16" s="1">
        <v>2.1</v>
      </c>
      <c r="D16" s="1">
        <v>2.4</v>
      </c>
      <c r="E16" s="1">
        <v>1.9</v>
      </c>
      <c r="F16" s="1">
        <v>1.8</v>
      </c>
      <c r="G16" s="1">
        <v>2.5</v>
      </c>
      <c r="H16" s="1">
        <v>2.2000000000000002</v>
      </c>
    </row>
    <row r="17" spans="1:8" x14ac:dyDescent="0.3">
      <c r="A17" s="1">
        <v>1988</v>
      </c>
      <c r="B17" s="1">
        <v>2.2999999999999998</v>
      </c>
      <c r="C17" s="1">
        <v>1.7</v>
      </c>
      <c r="D17" s="1">
        <v>1.3</v>
      </c>
      <c r="E17" s="1">
        <v>1.6</v>
      </c>
      <c r="F17" s="1">
        <v>1.6</v>
      </c>
      <c r="G17" s="1">
        <v>2.2999999999999998</v>
      </c>
      <c r="H17" s="1">
        <v>2.1</v>
      </c>
    </row>
    <row r="18" spans="1:8" x14ac:dyDescent="0.3">
      <c r="A18" s="1">
        <v>1989</v>
      </c>
      <c r="B18" s="1">
        <v>2</v>
      </c>
      <c r="C18" s="1">
        <v>1.4</v>
      </c>
      <c r="D18" s="1">
        <v>1.5</v>
      </c>
      <c r="E18" s="1">
        <v>1.4</v>
      </c>
      <c r="F18" s="1">
        <v>1.2</v>
      </c>
      <c r="G18" s="1">
        <v>2.2000000000000002</v>
      </c>
      <c r="H18" s="1">
        <v>2.2999999999999998</v>
      </c>
    </row>
    <row r="19" spans="1:8" x14ac:dyDescent="0.3">
      <c r="A19" s="1">
        <v>1990</v>
      </c>
      <c r="B19" s="1">
        <v>2</v>
      </c>
      <c r="C19" s="1">
        <v>1.4</v>
      </c>
      <c r="D19" s="1">
        <v>1.5</v>
      </c>
      <c r="E19" s="1">
        <v>1.3</v>
      </c>
      <c r="F19" s="1">
        <v>1.1000000000000001</v>
      </c>
      <c r="G19" s="1">
        <v>2.2000000000000002</v>
      </c>
      <c r="H19" s="1">
        <v>2.5</v>
      </c>
    </row>
    <row r="20" spans="1:8" x14ac:dyDescent="0.3">
      <c r="A20" s="1">
        <v>1991</v>
      </c>
      <c r="B20" s="1">
        <v>2.7</v>
      </c>
      <c r="C20" s="1">
        <v>2.1</v>
      </c>
      <c r="D20" s="1">
        <v>1.4</v>
      </c>
      <c r="E20" s="1">
        <v>1.2</v>
      </c>
      <c r="F20" s="1">
        <v>0.9</v>
      </c>
      <c r="G20" s="1">
        <v>2.2999999999999998</v>
      </c>
      <c r="H20" s="1">
        <v>2.9</v>
      </c>
    </row>
    <row r="21" spans="1:8" x14ac:dyDescent="0.3">
      <c r="A21" s="1">
        <v>1992</v>
      </c>
      <c r="B21" s="1">
        <v>3</v>
      </c>
      <c r="C21" s="1">
        <v>2.2000000000000002</v>
      </c>
      <c r="D21" s="1">
        <v>1.6</v>
      </c>
      <c r="E21" s="1">
        <v>1.7</v>
      </c>
      <c r="F21" s="1">
        <v>0.9</v>
      </c>
      <c r="G21" s="1">
        <v>2.2999999999999998</v>
      </c>
      <c r="H21" s="1">
        <v>3.1</v>
      </c>
    </row>
    <row r="22" spans="1:8" x14ac:dyDescent="0.3">
      <c r="A22" s="1">
        <v>1993</v>
      </c>
      <c r="B22" s="1">
        <v>3.4</v>
      </c>
      <c r="C22" s="1">
        <v>2.5</v>
      </c>
      <c r="D22" s="1">
        <v>2.4</v>
      </c>
      <c r="E22" s="1">
        <v>1.5</v>
      </c>
      <c r="F22" s="1">
        <v>1.4</v>
      </c>
      <c r="G22" s="1">
        <v>2.2999999999999998</v>
      </c>
      <c r="H22" s="1">
        <v>3</v>
      </c>
    </row>
    <row r="23" spans="1:8" x14ac:dyDescent="0.3">
      <c r="A23" s="1">
        <v>1994</v>
      </c>
      <c r="B23" s="1">
        <v>3.3</v>
      </c>
      <c r="C23" s="1">
        <v>2.4</v>
      </c>
      <c r="D23" s="1">
        <v>2.8</v>
      </c>
      <c r="E23" s="1">
        <v>1.5</v>
      </c>
      <c r="F23" s="1">
        <v>1.6</v>
      </c>
      <c r="G23" s="1">
        <v>3.1</v>
      </c>
      <c r="H23" s="1">
        <v>2.8</v>
      </c>
    </row>
    <row r="24" spans="1:8" x14ac:dyDescent="0.3">
      <c r="A24" s="1">
        <v>1995</v>
      </c>
      <c r="B24" s="1">
        <v>3.3</v>
      </c>
      <c r="C24" s="1">
        <v>2.2000000000000002</v>
      </c>
      <c r="D24" s="1">
        <v>2.9</v>
      </c>
      <c r="E24" s="1">
        <v>1.2</v>
      </c>
      <c r="F24" s="1">
        <v>2</v>
      </c>
      <c r="G24" s="1">
        <v>2.8</v>
      </c>
      <c r="H24" s="1">
        <v>2.4</v>
      </c>
    </row>
    <row r="25" spans="1:8" x14ac:dyDescent="0.3">
      <c r="A25" s="1">
        <v>1996</v>
      </c>
      <c r="B25" s="1">
        <v>3.1</v>
      </c>
      <c r="C25" s="1">
        <v>1.9</v>
      </c>
      <c r="D25" s="1">
        <v>2.8</v>
      </c>
      <c r="E25" s="1">
        <v>1.5</v>
      </c>
      <c r="F25" s="1">
        <v>2.1</v>
      </c>
      <c r="G25" s="1">
        <v>2.8</v>
      </c>
      <c r="H25" s="1">
        <v>2.1</v>
      </c>
    </row>
    <row r="26" spans="1:8" x14ac:dyDescent="0.3">
      <c r="A26" s="1">
        <v>1997</v>
      </c>
      <c r="B26" s="1">
        <v>3</v>
      </c>
      <c r="C26" s="1">
        <v>2</v>
      </c>
      <c r="D26" s="1">
        <v>2.4</v>
      </c>
      <c r="E26" s="1">
        <v>1.1000000000000001</v>
      </c>
      <c r="F26" s="1">
        <v>2.5</v>
      </c>
      <c r="G26" s="1">
        <v>2.6</v>
      </c>
      <c r="H26" s="1">
        <v>2</v>
      </c>
    </row>
    <row r="27" spans="1:8" x14ac:dyDescent="0.3">
      <c r="A27" s="1">
        <v>1998</v>
      </c>
      <c r="B27" s="1">
        <v>2.6</v>
      </c>
      <c r="C27" s="1">
        <v>1.8</v>
      </c>
      <c r="D27" s="1">
        <v>2.2000000000000002</v>
      </c>
      <c r="E27" s="1">
        <v>1.5</v>
      </c>
      <c r="F27" s="1">
        <v>2.6</v>
      </c>
      <c r="G27" s="1">
        <v>2.2000000000000002</v>
      </c>
      <c r="H27" s="1">
        <v>1.8</v>
      </c>
    </row>
    <row r="28" spans="1:8" x14ac:dyDescent="0.3">
      <c r="A28" s="1">
        <v>1999</v>
      </c>
      <c r="B28" s="1">
        <v>2</v>
      </c>
      <c r="C28" s="1">
        <v>1.7</v>
      </c>
      <c r="D28" s="1">
        <v>2.2000000000000002</v>
      </c>
      <c r="E28" s="1">
        <v>1.9</v>
      </c>
      <c r="F28" s="1">
        <v>2.4</v>
      </c>
      <c r="G28" s="1">
        <v>1.1000000000000001</v>
      </c>
      <c r="H28" s="1">
        <v>1.6</v>
      </c>
    </row>
    <row r="29" spans="1:8" x14ac:dyDescent="0.3">
      <c r="A29" s="1">
        <v>2000</v>
      </c>
      <c r="B29" s="1">
        <v>2.2000000000000002</v>
      </c>
      <c r="C29" s="1">
        <v>2</v>
      </c>
      <c r="D29" s="1">
        <v>2.7</v>
      </c>
      <c r="E29" s="1">
        <v>2.4</v>
      </c>
      <c r="F29" s="1">
        <v>2.7</v>
      </c>
      <c r="G29" s="1">
        <v>1.3</v>
      </c>
      <c r="H29" s="1">
        <v>1.8</v>
      </c>
    </row>
    <row r="30" spans="1:8" x14ac:dyDescent="0.3">
      <c r="A30" s="1">
        <v>2001</v>
      </c>
      <c r="B30" s="1">
        <v>2.2999999999999998</v>
      </c>
      <c r="C30" s="1">
        <v>2.2999999999999998</v>
      </c>
      <c r="D30" s="1">
        <v>2.7</v>
      </c>
      <c r="E30" s="1">
        <v>2.2999999999999998</v>
      </c>
      <c r="F30" s="1">
        <v>2.5</v>
      </c>
      <c r="G30" s="1">
        <v>0.7</v>
      </c>
      <c r="H30" s="1">
        <v>1.9</v>
      </c>
    </row>
    <row r="31" spans="1:8" x14ac:dyDescent="0.3">
      <c r="A31" s="1">
        <v>2002</v>
      </c>
      <c r="B31" s="1">
        <v>2.2000000000000002</v>
      </c>
      <c r="C31" s="1">
        <v>2.2000000000000002</v>
      </c>
      <c r="D31" s="1">
        <v>2.5</v>
      </c>
      <c r="E31" s="1">
        <v>2.6</v>
      </c>
      <c r="F31" s="1">
        <v>2.4</v>
      </c>
      <c r="G31" s="1">
        <v>0.8</v>
      </c>
      <c r="H31" s="1">
        <v>1.6</v>
      </c>
    </row>
    <row r="32" spans="1:8" x14ac:dyDescent="0.3">
      <c r="A32" s="1">
        <v>2003</v>
      </c>
      <c r="B32" s="1">
        <v>2.8</v>
      </c>
      <c r="C32" s="1">
        <v>2.6</v>
      </c>
      <c r="D32" s="1">
        <v>2.5</v>
      </c>
      <c r="E32" s="1">
        <v>2.7</v>
      </c>
      <c r="F32" s="1">
        <v>2.5</v>
      </c>
      <c r="G32" s="1">
        <v>1.1000000000000001</v>
      </c>
      <c r="H32" s="1">
        <v>1.6</v>
      </c>
    </row>
    <row r="33" spans="1:8" x14ac:dyDescent="0.3">
      <c r="A33" s="1">
        <v>2004</v>
      </c>
      <c r="B33" s="1">
        <v>3</v>
      </c>
      <c r="C33" s="1">
        <v>2.8</v>
      </c>
      <c r="D33" s="1">
        <v>2.2999999999999998</v>
      </c>
      <c r="E33" s="1">
        <v>2.7</v>
      </c>
      <c r="F33" s="1">
        <v>2.8</v>
      </c>
      <c r="G33" s="1">
        <v>1.6</v>
      </c>
      <c r="H33" s="1">
        <v>1.5</v>
      </c>
    </row>
    <row r="34" spans="1:8" x14ac:dyDescent="0.3">
      <c r="A34" s="1">
        <v>2005</v>
      </c>
      <c r="B34" s="1">
        <v>2.5</v>
      </c>
      <c r="C34" s="1">
        <v>2.7</v>
      </c>
      <c r="D34" s="1">
        <v>1.7</v>
      </c>
      <c r="E34" s="1">
        <v>2.5</v>
      </c>
      <c r="F34" s="1">
        <v>2.7</v>
      </c>
      <c r="G34" s="1">
        <v>1.4</v>
      </c>
      <c r="H34" s="1">
        <v>1.3</v>
      </c>
    </row>
    <row r="35" spans="1:8" x14ac:dyDescent="0.3">
      <c r="A35" s="1">
        <v>2006</v>
      </c>
      <c r="B35" s="1">
        <v>1.6</v>
      </c>
      <c r="C35" s="1">
        <v>2.4</v>
      </c>
      <c r="D35" s="1">
        <v>1.8</v>
      </c>
      <c r="E35" s="1">
        <v>2.2999999999999998</v>
      </c>
      <c r="F35" s="1">
        <v>3.2</v>
      </c>
      <c r="G35" s="1">
        <v>1.7</v>
      </c>
      <c r="H35" s="1">
        <v>1.2</v>
      </c>
    </row>
    <row r="36" spans="1:8" x14ac:dyDescent="0.3">
      <c r="A36" s="1">
        <v>2007</v>
      </c>
      <c r="B36" s="1">
        <v>0.8</v>
      </c>
      <c r="C36" s="1">
        <v>2.2000000000000002</v>
      </c>
      <c r="D36" s="1">
        <v>1.7</v>
      </c>
      <c r="E36" s="1">
        <v>2</v>
      </c>
      <c r="F36" s="1">
        <v>2.4</v>
      </c>
      <c r="G36" s="1">
        <v>1.6</v>
      </c>
      <c r="H36" s="1">
        <v>1.2</v>
      </c>
    </row>
    <row r="37" spans="1:8" x14ac:dyDescent="0.3">
      <c r="A37" s="1">
        <v>2008</v>
      </c>
      <c r="B37" s="1">
        <v>-0.5</v>
      </c>
      <c r="C37" s="1">
        <v>1.2</v>
      </c>
      <c r="D37" s="1">
        <v>1.1000000000000001</v>
      </c>
      <c r="E37" s="1">
        <v>1.7</v>
      </c>
      <c r="F37" s="1">
        <v>1.4</v>
      </c>
      <c r="G37" s="1">
        <v>0.9</v>
      </c>
      <c r="H37" s="1">
        <v>1.1000000000000001</v>
      </c>
    </row>
    <row r="38" spans="1:8" x14ac:dyDescent="0.3">
      <c r="A38" s="1">
        <v>2009</v>
      </c>
      <c r="B38" s="1">
        <v>-0.9</v>
      </c>
      <c r="C38" s="1">
        <v>0.7</v>
      </c>
      <c r="D38" s="1">
        <v>0.4</v>
      </c>
      <c r="E38" s="1">
        <v>1.8</v>
      </c>
      <c r="F38" s="1">
        <v>0.5</v>
      </c>
      <c r="G38" s="1">
        <v>0.1</v>
      </c>
      <c r="H38" s="1">
        <v>0.3</v>
      </c>
    </row>
    <row r="39" spans="1:8" x14ac:dyDescent="0.3">
      <c r="A39" s="1">
        <v>2010</v>
      </c>
      <c r="B39" s="1">
        <v>-1</v>
      </c>
      <c r="C39" s="1">
        <v>0.5</v>
      </c>
      <c r="D39" s="1">
        <v>0.7</v>
      </c>
      <c r="E39" s="1">
        <v>1.9</v>
      </c>
      <c r="F39" s="1">
        <v>0.5</v>
      </c>
      <c r="G39" s="1">
        <v>0.5</v>
      </c>
      <c r="H39" s="1">
        <v>0.4</v>
      </c>
    </row>
    <row r="40" spans="1:8" x14ac:dyDescent="0.3">
      <c r="A40" s="1">
        <v>2011</v>
      </c>
      <c r="B40" s="1">
        <v>-1</v>
      </c>
      <c r="C40" s="1">
        <v>0.2</v>
      </c>
      <c r="D40" s="1">
        <v>0.3</v>
      </c>
      <c r="E40" s="1">
        <v>1.7</v>
      </c>
      <c r="F40" s="1">
        <v>0.1</v>
      </c>
      <c r="G40" s="1">
        <v>0.4</v>
      </c>
      <c r="H40" s="1">
        <v>0.6</v>
      </c>
    </row>
    <row r="41" spans="1:8" x14ac:dyDescent="0.3">
      <c r="A41" s="1">
        <v>2012</v>
      </c>
      <c r="B41" s="1">
        <v>-0.5</v>
      </c>
      <c r="C41" s="1">
        <v>0.5</v>
      </c>
      <c r="D41" s="1">
        <v>-0.1</v>
      </c>
      <c r="E41" s="1">
        <v>1.5</v>
      </c>
      <c r="F41" s="1">
        <v>0.1</v>
      </c>
      <c r="G41" s="1">
        <v>0.6</v>
      </c>
      <c r="H41" s="1">
        <v>0.5</v>
      </c>
    </row>
    <row r="42" spans="1:8" x14ac:dyDescent="0.3">
      <c r="A42" s="1">
        <v>2013</v>
      </c>
      <c r="B42" s="1">
        <v>0.3</v>
      </c>
      <c r="C42" s="1">
        <v>1.2</v>
      </c>
      <c r="D42" s="1">
        <v>0</v>
      </c>
      <c r="E42" s="1">
        <v>1.4</v>
      </c>
      <c r="F42" s="1">
        <v>0.6</v>
      </c>
      <c r="G42" s="1">
        <v>1.2</v>
      </c>
      <c r="H42" s="1">
        <v>0.6</v>
      </c>
    </row>
    <row r="43" spans="1:8" x14ac:dyDescent="0.3">
      <c r="A43" s="1">
        <v>2014</v>
      </c>
      <c r="B43" s="1">
        <v>0.4</v>
      </c>
      <c r="C43" s="1">
        <v>1.3</v>
      </c>
      <c r="D43" s="1">
        <v>0.6</v>
      </c>
      <c r="E43" s="1">
        <v>0.9</v>
      </c>
      <c r="F43" s="1">
        <v>1</v>
      </c>
      <c r="G43" s="1">
        <v>1.7</v>
      </c>
      <c r="H43" s="1">
        <v>1.4</v>
      </c>
    </row>
    <row r="44" spans="1:8" x14ac:dyDescent="0.3">
      <c r="A44" s="1">
        <v>2015</v>
      </c>
      <c r="B44" s="1">
        <v>0.6</v>
      </c>
      <c r="C44" s="1">
        <v>1.1000000000000001</v>
      </c>
      <c r="D44" s="1">
        <v>0.4</v>
      </c>
      <c r="E44" s="1">
        <v>0.5</v>
      </c>
      <c r="F44" s="1">
        <v>0.9</v>
      </c>
      <c r="G44" s="1">
        <v>1.2</v>
      </c>
      <c r="H44" s="1">
        <v>1</v>
      </c>
    </row>
    <row r="45" spans="1:8" x14ac:dyDescent="0.3">
      <c r="A45" s="1">
        <v>2016</v>
      </c>
      <c r="B45" s="1">
        <v>0.9</v>
      </c>
      <c r="C45" s="1">
        <v>1.1000000000000001</v>
      </c>
      <c r="D45" s="1">
        <v>0.2</v>
      </c>
      <c r="E45" s="1">
        <v>0.6</v>
      </c>
      <c r="F45" s="1">
        <v>0.7</v>
      </c>
      <c r="G45" s="1">
        <v>1.3</v>
      </c>
      <c r="H45" s="1">
        <v>0.8</v>
      </c>
    </row>
    <row r="46" spans="1:8" x14ac:dyDescent="0.3">
      <c r="A46" s="1">
        <v>2017</v>
      </c>
      <c r="B46" s="1">
        <v>1.1000000000000001</v>
      </c>
      <c r="C46" s="1">
        <v>1</v>
      </c>
      <c r="D46" s="1">
        <v>0.7</v>
      </c>
      <c r="E46" s="1">
        <v>0.7</v>
      </c>
      <c r="F46" s="1">
        <v>0.8</v>
      </c>
      <c r="G46" s="1">
        <v>1.4</v>
      </c>
      <c r="H46" s="1">
        <v>1</v>
      </c>
    </row>
    <row r="47" spans="1:8" x14ac:dyDescent="0.3">
      <c r="A47" s="1">
        <v>2018</v>
      </c>
      <c r="B47" s="1">
        <v>0.8</v>
      </c>
      <c r="C47" s="1">
        <v>0.7</v>
      </c>
      <c r="D47" s="1">
        <v>0.7</v>
      </c>
      <c r="E47" s="1">
        <v>0.9</v>
      </c>
      <c r="F47" s="1">
        <v>0.7</v>
      </c>
      <c r="G47" s="1">
        <v>1.5</v>
      </c>
      <c r="H47" s="1">
        <v>1</v>
      </c>
    </row>
    <row r="48" spans="1:8" x14ac:dyDescent="0.3">
      <c r="A48" s="1">
        <v>2019</v>
      </c>
      <c r="B48" s="1">
        <v>0.6</v>
      </c>
      <c r="C48" s="1">
        <v>0.8</v>
      </c>
      <c r="D48" s="1">
        <v>0.7</v>
      </c>
      <c r="E48" s="1">
        <v>1</v>
      </c>
      <c r="F48" s="1">
        <v>1.1000000000000001</v>
      </c>
      <c r="G48" s="1">
        <v>1.4</v>
      </c>
      <c r="H48" s="1">
        <v>0.9</v>
      </c>
    </row>
    <row r="49" spans="1:8" x14ac:dyDescent="0.3">
      <c r="A49" s="1">
        <v>2020</v>
      </c>
      <c r="B49" s="1">
        <v>0.5</v>
      </c>
      <c r="C49" s="1">
        <v>0.5</v>
      </c>
      <c r="D49" s="1">
        <v>0.8</v>
      </c>
      <c r="E49" s="1">
        <v>1.7</v>
      </c>
      <c r="F49" s="1">
        <v>0.8</v>
      </c>
      <c r="G49" s="1">
        <v>1.5</v>
      </c>
      <c r="H49" s="1">
        <v>1</v>
      </c>
    </row>
    <row r="50" spans="1:8" x14ac:dyDescent="0.3">
      <c r="A50" s="1">
        <v>2021</v>
      </c>
      <c r="B50" s="1">
        <v>0.7</v>
      </c>
      <c r="C50" s="1">
        <v>0.8</v>
      </c>
      <c r="D50" s="1">
        <v>0.8</v>
      </c>
      <c r="E50" s="1">
        <v>1.9</v>
      </c>
      <c r="F50" s="1">
        <v>1.5</v>
      </c>
      <c r="G50" s="1">
        <v>1.6</v>
      </c>
      <c r="H50" s="1">
        <v>0.9</v>
      </c>
    </row>
    <row r="51" spans="1:8" x14ac:dyDescent="0.3">
      <c r="A51" s="1">
        <v>2022</v>
      </c>
      <c r="B51" s="1">
        <v>0.1</v>
      </c>
      <c r="C51" s="1">
        <v>0.8</v>
      </c>
      <c r="D51" s="1">
        <v>0.5</v>
      </c>
      <c r="E51" s="1">
        <v>1.4</v>
      </c>
      <c r="F51" s="1">
        <v>1.2</v>
      </c>
      <c r="G51" s="1">
        <v>0.8</v>
      </c>
      <c r="H51" s="1">
        <v>0.6</v>
      </c>
    </row>
    <row r="52" spans="1:8" x14ac:dyDescent="0.3">
      <c r="A52" s="1">
        <v>2023</v>
      </c>
      <c r="B52" s="1">
        <v>0.2</v>
      </c>
      <c r="C52" s="1">
        <v>0.8</v>
      </c>
      <c r="D52" s="1">
        <v>0.4</v>
      </c>
      <c r="E52" s="1">
        <v>1.8</v>
      </c>
      <c r="F52" s="1">
        <v>0.9</v>
      </c>
      <c r="G52" s="1">
        <v>0.7</v>
      </c>
      <c r="H52" s="1">
        <v>0.5</v>
      </c>
    </row>
    <row r="53" spans="1:8" x14ac:dyDescent="0.3">
      <c r="A53" s="1">
        <v>2024</v>
      </c>
      <c r="C53" s="1">
        <v>0.7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6"/>
  <sheetViews>
    <sheetView workbookViewId="0">
      <selection activeCell="A16" sqref="A16"/>
    </sheetView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134</v>
      </c>
    </row>
    <row r="3" spans="1:6" x14ac:dyDescent="0.25">
      <c r="A3" s="2" t="s">
        <v>128</v>
      </c>
      <c r="B3" s="2" t="s">
        <v>129</v>
      </c>
      <c r="C3" s="2" t="s">
        <v>130</v>
      </c>
      <c r="D3" s="2" t="s">
        <v>131</v>
      </c>
      <c r="E3" s="2" t="s">
        <v>132</v>
      </c>
      <c r="F3" s="2" t="s">
        <v>133</v>
      </c>
    </row>
    <row r="4" spans="1:6" x14ac:dyDescent="0.3">
      <c r="A4" s="1" t="s">
        <v>117</v>
      </c>
      <c r="B4" s="1">
        <v>4.7</v>
      </c>
      <c r="C4" s="1">
        <v>1.93</v>
      </c>
      <c r="D4" s="1">
        <v>23153</v>
      </c>
      <c r="E4" s="1">
        <v>-4</v>
      </c>
      <c r="F4" s="1">
        <v>-4</v>
      </c>
    </row>
    <row r="5" spans="1:6" x14ac:dyDescent="0.3">
      <c r="A5" s="1" t="s">
        <v>118</v>
      </c>
      <c r="B5" s="1">
        <v>1.99</v>
      </c>
      <c r="C5" s="1">
        <v>0.8</v>
      </c>
      <c r="D5" s="1">
        <v>246506</v>
      </c>
      <c r="E5" s="1">
        <v>0</v>
      </c>
      <c r="F5" s="1">
        <v>0</v>
      </c>
    </row>
    <row r="6" spans="1:6" x14ac:dyDescent="0.3">
      <c r="A6" s="1" t="s">
        <v>119</v>
      </c>
      <c r="B6" s="1">
        <v>-0.4</v>
      </c>
      <c r="C6" s="1">
        <v>-0.53</v>
      </c>
      <c r="D6" s="1">
        <v>215123</v>
      </c>
      <c r="E6" s="1">
        <v>8</v>
      </c>
      <c r="F6" s="1">
        <v>8</v>
      </c>
    </row>
    <row r="7" spans="1:6" x14ac:dyDescent="0.3">
      <c r="A7" s="1" t="s">
        <v>120</v>
      </c>
      <c r="B7" s="1">
        <v>4.2</v>
      </c>
      <c r="C7" s="1">
        <v>2.79</v>
      </c>
      <c r="D7" s="1">
        <v>277200</v>
      </c>
    </row>
    <row r="8" spans="1:6" x14ac:dyDescent="0.3">
      <c r="A8" s="1" t="s">
        <v>121</v>
      </c>
      <c r="B8" s="1">
        <v>0.8</v>
      </c>
      <c r="C8" s="1">
        <v>1.62</v>
      </c>
      <c r="D8" s="1">
        <v>47509</v>
      </c>
    </row>
    <row r="9" spans="1:6" x14ac:dyDescent="0.3">
      <c r="A9" s="1" t="s">
        <v>185</v>
      </c>
      <c r="B9" s="1">
        <v>5.17</v>
      </c>
      <c r="C9" s="1">
        <v>0.64</v>
      </c>
      <c r="D9" s="1">
        <v>146922</v>
      </c>
    </row>
    <row r="10" spans="1:6" x14ac:dyDescent="0.3">
      <c r="A10" s="1" t="s">
        <v>122</v>
      </c>
      <c r="B10" s="1">
        <v>4.22</v>
      </c>
      <c r="C10" s="1">
        <v>2.19</v>
      </c>
      <c r="D10" s="1">
        <v>169704</v>
      </c>
    </row>
    <row r="11" spans="1:6" x14ac:dyDescent="0.3">
      <c r="A11" s="1" t="s">
        <v>123</v>
      </c>
      <c r="B11" s="1">
        <v>0.3</v>
      </c>
      <c r="C11" s="1">
        <v>0.84</v>
      </c>
      <c r="D11" s="1">
        <v>165678</v>
      </c>
    </row>
    <row r="12" spans="1:6" x14ac:dyDescent="0.3">
      <c r="A12" s="1" t="s">
        <v>186</v>
      </c>
      <c r="B12" s="1">
        <v>2.17</v>
      </c>
      <c r="C12" s="1">
        <v>-0.4</v>
      </c>
      <c r="D12" s="1">
        <v>88147</v>
      </c>
    </row>
    <row r="13" spans="1:6" x14ac:dyDescent="0.3">
      <c r="A13" s="1" t="s">
        <v>124</v>
      </c>
      <c r="B13" s="1">
        <v>0.1</v>
      </c>
      <c r="C13" s="1">
        <v>0.97</v>
      </c>
      <c r="D13" s="1">
        <v>10104</v>
      </c>
    </row>
    <row r="14" spans="1:6" x14ac:dyDescent="0.3">
      <c r="A14" s="1" t="s">
        <v>125</v>
      </c>
      <c r="B14" s="1">
        <v>3.55</v>
      </c>
      <c r="C14" s="1">
        <v>1.28</v>
      </c>
      <c r="D14" s="1">
        <v>91407</v>
      </c>
    </row>
    <row r="15" spans="1:6" x14ac:dyDescent="0.3">
      <c r="A15" s="1" t="s">
        <v>126</v>
      </c>
      <c r="B15" s="1">
        <v>0.4</v>
      </c>
      <c r="C15" s="1">
        <v>0.26</v>
      </c>
      <c r="D15" s="1">
        <v>93316</v>
      </c>
    </row>
    <row r="16" spans="1:6" x14ac:dyDescent="0.3">
      <c r="A16" s="1" t="s">
        <v>127</v>
      </c>
      <c r="B16" s="1">
        <v>10.49</v>
      </c>
      <c r="C16" s="1">
        <v>-2.4900000000000002</v>
      </c>
      <c r="D16" s="1">
        <v>51155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3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144</v>
      </c>
    </row>
    <row r="3" spans="1:2" x14ac:dyDescent="0.25">
      <c r="A3" s="2" t="s">
        <v>40</v>
      </c>
      <c r="B3" s="2" t="s">
        <v>143</v>
      </c>
    </row>
    <row r="4" spans="1:2" x14ac:dyDescent="0.3">
      <c r="A4" s="1" t="s">
        <v>135</v>
      </c>
      <c r="B4" s="1">
        <v>65.2</v>
      </c>
    </row>
    <row r="5" spans="1:2" x14ac:dyDescent="0.3">
      <c r="A5" s="1" t="s">
        <v>136</v>
      </c>
      <c r="B5" s="1">
        <v>58.2</v>
      </c>
    </row>
    <row r="6" spans="1:2" x14ac:dyDescent="0.3">
      <c r="A6" s="1" t="s">
        <v>33</v>
      </c>
      <c r="B6" s="1">
        <v>56.8</v>
      </c>
    </row>
    <row r="7" spans="1:2" x14ac:dyDescent="0.3">
      <c r="A7" s="1" t="s">
        <v>38</v>
      </c>
      <c r="B7" s="1">
        <v>55.1</v>
      </c>
    </row>
    <row r="8" spans="1:2" x14ac:dyDescent="0.3">
      <c r="A8" s="1" t="s">
        <v>36</v>
      </c>
      <c r="B8" s="1">
        <v>54.4</v>
      </c>
    </row>
    <row r="9" spans="1:2" x14ac:dyDescent="0.3">
      <c r="A9" s="1" t="s">
        <v>51</v>
      </c>
      <c r="B9" s="1">
        <v>53.3</v>
      </c>
    </row>
    <row r="10" spans="1:2" x14ac:dyDescent="0.3">
      <c r="A10" s="1" t="s">
        <v>137</v>
      </c>
      <c r="B10" s="1">
        <v>52.6</v>
      </c>
    </row>
    <row r="11" spans="1:2" x14ac:dyDescent="0.3">
      <c r="A11" s="1" t="s">
        <v>34</v>
      </c>
      <c r="B11" s="1">
        <v>51.2</v>
      </c>
    </row>
    <row r="12" spans="1:2" x14ac:dyDescent="0.3">
      <c r="A12" s="1" t="s">
        <v>48</v>
      </c>
      <c r="B12" s="1">
        <v>51.1</v>
      </c>
    </row>
    <row r="13" spans="1:2" x14ac:dyDescent="0.3">
      <c r="A13" s="1" t="s">
        <v>138</v>
      </c>
      <c r="B13" s="1">
        <v>50.6</v>
      </c>
    </row>
    <row r="14" spans="1:2" x14ac:dyDescent="0.3">
      <c r="A14" s="1" t="s">
        <v>39</v>
      </c>
      <c r="B14" s="1">
        <v>46.8</v>
      </c>
    </row>
    <row r="15" spans="1:2" x14ac:dyDescent="0.3">
      <c r="A15" s="1" t="s">
        <v>139</v>
      </c>
      <c r="B15" s="1">
        <v>45.7</v>
      </c>
    </row>
    <row r="16" spans="1:2" x14ac:dyDescent="0.3">
      <c r="A16" s="1" t="s">
        <v>140</v>
      </c>
      <c r="B16" s="1">
        <v>45</v>
      </c>
    </row>
    <row r="17" spans="1:2" x14ac:dyDescent="0.3">
      <c r="A17" s="1" t="s">
        <v>141</v>
      </c>
      <c r="B17" s="1">
        <v>44.2</v>
      </c>
    </row>
    <row r="18" spans="1:2" x14ac:dyDescent="0.3">
      <c r="A18" s="1" t="s">
        <v>50</v>
      </c>
      <c r="B18" s="1">
        <v>44.1</v>
      </c>
    </row>
    <row r="19" spans="1:2" x14ac:dyDescent="0.3">
      <c r="A19" s="1" t="s">
        <v>142</v>
      </c>
      <c r="B19" s="1">
        <v>43.1</v>
      </c>
    </row>
    <row r="20" spans="1:2" x14ac:dyDescent="0.3">
      <c r="A20" s="1" t="s">
        <v>49</v>
      </c>
      <c r="B20" s="1">
        <v>42.7</v>
      </c>
    </row>
    <row r="21" spans="1:2" x14ac:dyDescent="0.3">
      <c r="A21" s="1" t="s">
        <v>35</v>
      </c>
      <c r="B21" s="1">
        <v>39.9</v>
      </c>
    </row>
    <row r="22" spans="1:2" x14ac:dyDescent="0.3">
      <c r="A22" s="1" t="s">
        <v>32</v>
      </c>
      <c r="B22" s="1">
        <v>39.1</v>
      </c>
    </row>
    <row r="23" spans="1:2" x14ac:dyDescent="0.3">
      <c r="A23" s="1" t="s">
        <v>110</v>
      </c>
      <c r="B23" s="1">
        <v>31.6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15"/>
  <sheetViews>
    <sheetView workbookViewId="0"/>
  </sheetViews>
  <sheetFormatPr baseColWidth="10" defaultColWidth="9.140625" defaultRowHeight="16.5" x14ac:dyDescent="0.3"/>
  <cols>
    <col min="1" max="5" width="20.7109375" style="1" customWidth="1"/>
  </cols>
  <sheetData>
    <row r="1" spans="1:5" x14ac:dyDescent="0.3">
      <c r="A1" s="2" t="s">
        <v>149</v>
      </c>
    </row>
    <row r="3" spans="1:5" x14ac:dyDescent="0.25">
      <c r="A3" s="2" t="s">
        <v>44</v>
      </c>
      <c r="B3" s="2" t="s">
        <v>145</v>
      </c>
      <c r="C3" s="2" t="s">
        <v>146</v>
      </c>
      <c r="D3" s="2" t="s">
        <v>147</v>
      </c>
      <c r="E3" s="2" t="s">
        <v>148</v>
      </c>
    </row>
    <row r="4" spans="1:5" x14ac:dyDescent="0.3">
      <c r="A4" s="1">
        <v>2013</v>
      </c>
      <c r="B4" s="1">
        <v>0.93</v>
      </c>
      <c r="C4" s="1">
        <v>1.01</v>
      </c>
      <c r="D4" s="1">
        <v>0.14000000000000001</v>
      </c>
      <c r="E4" s="1">
        <v>0.38</v>
      </c>
    </row>
    <row r="5" spans="1:5" x14ac:dyDescent="0.3">
      <c r="A5" s="1">
        <v>2014</v>
      </c>
      <c r="B5" s="1">
        <v>0.98</v>
      </c>
      <c r="C5" s="1">
        <v>1.07</v>
      </c>
      <c r="D5" s="1">
        <v>0.18</v>
      </c>
      <c r="E5" s="1">
        <v>0.42</v>
      </c>
    </row>
    <row r="6" spans="1:5" x14ac:dyDescent="0.3">
      <c r="A6" s="1">
        <v>2015</v>
      </c>
      <c r="B6" s="1">
        <v>1.1000000000000001</v>
      </c>
      <c r="C6" s="1">
        <v>1.18</v>
      </c>
      <c r="D6" s="1">
        <v>0.23</v>
      </c>
      <c r="E6" s="1">
        <v>0.41</v>
      </c>
    </row>
    <row r="7" spans="1:5" x14ac:dyDescent="0.3">
      <c r="A7" s="1">
        <v>2016</v>
      </c>
      <c r="B7" s="1">
        <v>1.17</v>
      </c>
      <c r="C7" s="1">
        <v>1.21</v>
      </c>
      <c r="D7" s="1">
        <v>0.25</v>
      </c>
      <c r="E7" s="1">
        <v>0.36</v>
      </c>
    </row>
    <row r="8" spans="1:5" x14ac:dyDescent="0.3">
      <c r="A8" s="1">
        <v>2017</v>
      </c>
      <c r="B8" s="1">
        <v>1.19</v>
      </c>
      <c r="C8" s="1">
        <v>1.28</v>
      </c>
      <c r="D8" s="1">
        <v>0.26</v>
      </c>
      <c r="E8" s="1">
        <v>0.43</v>
      </c>
    </row>
    <row r="9" spans="1:5" x14ac:dyDescent="0.3">
      <c r="A9" s="1">
        <v>2018</v>
      </c>
      <c r="B9" s="1">
        <v>1.1299999999999999</v>
      </c>
      <c r="C9" s="1">
        <v>1.24</v>
      </c>
      <c r="D9" s="1">
        <v>0.26</v>
      </c>
      <c r="E9" s="1">
        <v>0.36</v>
      </c>
    </row>
    <row r="10" spans="1:5" x14ac:dyDescent="0.3">
      <c r="A10" s="1">
        <v>2019</v>
      </c>
      <c r="B10" s="1">
        <v>1.2</v>
      </c>
      <c r="C10" s="1">
        <v>1.27</v>
      </c>
      <c r="D10" s="1">
        <v>0.25</v>
      </c>
      <c r="E10" s="1">
        <v>0.37</v>
      </c>
    </row>
    <row r="11" spans="1:5" x14ac:dyDescent="0.3">
      <c r="A11" s="1">
        <v>2020</v>
      </c>
      <c r="B11" s="1">
        <v>1.3</v>
      </c>
      <c r="C11" s="1">
        <v>1.34</v>
      </c>
      <c r="D11" s="1">
        <v>0.21</v>
      </c>
      <c r="E11" s="1">
        <v>0.33</v>
      </c>
    </row>
    <row r="12" spans="1:5" x14ac:dyDescent="0.3">
      <c r="A12" s="1">
        <v>2021</v>
      </c>
      <c r="B12" s="1">
        <v>1.0900000000000001</v>
      </c>
      <c r="C12" s="1">
        <v>1.3</v>
      </c>
      <c r="D12" s="1">
        <v>0.19</v>
      </c>
      <c r="E12" s="1">
        <v>0.3</v>
      </c>
    </row>
    <row r="13" spans="1:5" x14ac:dyDescent="0.3">
      <c r="A13" s="1">
        <v>2022</v>
      </c>
      <c r="B13" s="1">
        <v>0.92</v>
      </c>
      <c r="C13" s="1">
        <v>1.32</v>
      </c>
      <c r="D13" s="1">
        <v>0.13</v>
      </c>
      <c r="E13" s="1">
        <v>0.28000000000000003</v>
      </c>
    </row>
    <row r="14" spans="1:5" x14ac:dyDescent="0.3">
      <c r="A14" s="1">
        <v>2023</v>
      </c>
      <c r="B14" s="1">
        <v>1.1100000000000001</v>
      </c>
      <c r="C14" s="1">
        <v>1.33</v>
      </c>
      <c r="D14" s="1">
        <v>0.14000000000000001</v>
      </c>
      <c r="E14" s="1">
        <v>0.26</v>
      </c>
    </row>
    <row r="15" spans="1:5" x14ac:dyDescent="0.3">
      <c r="A15" s="1">
        <v>2024</v>
      </c>
      <c r="D15" s="1">
        <v>0.13</v>
      </c>
      <c r="E15" s="1">
        <v>0.25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30</v>
      </c>
    </row>
    <row r="3" spans="1:3" x14ac:dyDescent="0.25">
      <c r="A3" s="2" t="s">
        <v>27</v>
      </c>
      <c r="B3" s="2" t="s">
        <v>28</v>
      </c>
      <c r="C3" s="2" t="s">
        <v>29</v>
      </c>
    </row>
    <row r="4" spans="1:3" x14ac:dyDescent="0.3">
      <c r="A4" s="1" t="s">
        <v>24</v>
      </c>
      <c r="B4" s="1">
        <v>25.3</v>
      </c>
      <c r="C4" s="1">
        <v>5.3</v>
      </c>
    </row>
    <row r="5" spans="1:3" x14ac:dyDescent="0.3">
      <c r="A5" s="1" t="s">
        <v>25</v>
      </c>
      <c r="B5" s="1">
        <v>11.5</v>
      </c>
      <c r="C5" s="1">
        <v>5</v>
      </c>
    </row>
    <row r="6" spans="1:3" x14ac:dyDescent="0.3">
      <c r="A6" s="1" t="s">
        <v>26</v>
      </c>
      <c r="B6" s="1">
        <v>3.4</v>
      </c>
      <c r="C6" s="1">
        <v>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4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152</v>
      </c>
    </row>
    <row r="3" spans="1:3" x14ac:dyDescent="0.25">
      <c r="A3" s="2" t="s">
        <v>44</v>
      </c>
      <c r="B3" s="2" t="s">
        <v>150</v>
      </c>
      <c r="C3" s="2" t="s">
        <v>151</v>
      </c>
    </row>
    <row r="4" spans="1:3" x14ac:dyDescent="0.3">
      <c r="A4" s="1">
        <v>1995</v>
      </c>
      <c r="B4" s="1">
        <v>24.3</v>
      </c>
      <c r="C4" s="1">
        <v>12.9</v>
      </c>
    </row>
    <row r="5" spans="1:3" x14ac:dyDescent="0.3">
      <c r="A5" s="1">
        <v>1996</v>
      </c>
      <c r="B5" s="1">
        <v>24</v>
      </c>
      <c r="C5" s="1">
        <v>12.4</v>
      </c>
    </row>
    <row r="6" spans="1:3" x14ac:dyDescent="0.3">
      <c r="A6" s="1">
        <v>1997</v>
      </c>
      <c r="B6" s="1">
        <v>23.3</v>
      </c>
      <c r="C6" s="1">
        <v>11.4</v>
      </c>
    </row>
    <row r="7" spans="1:3" x14ac:dyDescent="0.3">
      <c r="A7" s="1">
        <v>1998</v>
      </c>
      <c r="B7" s="1">
        <v>23.6</v>
      </c>
      <c r="C7" s="1">
        <v>10.8</v>
      </c>
    </row>
    <row r="8" spans="1:3" x14ac:dyDescent="0.3">
      <c r="A8" s="1">
        <v>1999</v>
      </c>
      <c r="B8" s="1">
        <v>23.2</v>
      </c>
      <c r="C8" s="1">
        <v>10.6</v>
      </c>
    </row>
    <row r="9" spans="1:3" x14ac:dyDescent="0.3">
      <c r="A9" s="1">
        <v>2000</v>
      </c>
      <c r="B9" s="1">
        <v>23.8</v>
      </c>
      <c r="C9" s="1">
        <v>10.9</v>
      </c>
    </row>
    <row r="10" spans="1:3" x14ac:dyDescent="0.3">
      <c r="A10" s="1">
        <v>2001</v>
      </c>
      <c r="B10" s="1">
        <v>21.3</v>
      </c>
      <c r="C10" s="1">
        <v>9.4</v>
      </c>
    </row>
    <row r="11" spans="1:3" x14ac:dyDescent="0.3">
      <c r="A11" s="1">
        <v>2002</v>
      </c>
      <c r="B11" s="1">
        <v>22</v>
      </c>
      <c r="C11" s="1">
        <v>9.4</v>
      </c>
    </row>
    <row r="12" spans="1:3" x14ac:dyDescent="0.3">
      <c r="A12" s="1">
        <v>2003</v>
      </c>
      <c r="B12" s="1">
        <v>20.2</v>
      </c>
      <c r="C12" s="1">
        <v>8.3000000000000007</v>
      </c>
    </row>
    <row r="13" spans="1:3" x14ac:dyDescent="0.3">
      <c r="A13" s="1">
        <v>2004</v>
      </c>
      <c r="B13" s="1">
        <v>20</v>
      </c>
      <c r="C13" s="1">
        <v>7.8</v>
      </c>
    </row>
    <row r="14" spans="1:3" x14ac:dyDescent="0.3">
      <c r="A14" s="1">
        <v>2005</v>
      </c>
      <c r="B14" s="1">
        <v>18.5</v>
      </c>
      <c r="C14" s="1">
        <v>7.6</v>
      </c>
    </row>
    <row r="15" spans="1:3" x14ac:dyDescent="0.3">
      <c r="A15" s="1">
        <v>2006</v>
      </c>
      <c r="B15" s="1">
        <v>18.600000000000001</v>
      </c>
      <c r="C15" s="1">
        <v>8.3000000000000007</v>
      </c>
    </row>
    <row r="16" spans="1:3" x14ac:dyDescent="0.3">
      <c r="A16" s="1">
        <v>2007</v>
      </c>
      <c r="B16" s="1">
        <v>18.5</v>
      </c>
      <c r="C16" s="1">
        <v>9.5</v>
      </c>
    </row>
    <row r="17" spans="1:3" x14ac:dyDescent="0.3">
      <c r="A17" s="1">
        <v>2008</v>
      </c>
      <c r="B17" s="1">
        <v>19.100000000000001</v>
      </c>
      <c r="C17" s="1">
        <v>9.9</v>
      </c>
    </row>
    <row r="18" spans="1:3" x14ac:dyDescent="0.3">
      <c r="A18" s="1">
        <v>2009</v>
      </c>
      <c r="B18" s="1">
        <v>19.399999999999999</v>
      </c>
      <c r="C18" s="1">
        <v>10.7</v>
      </c>
    </row>
    <row r="19" spans="1:3" x14ac:dyDescent="0.3">
      <c r="A19" s="1">
        <v>2010</v>
      </c>
      <c r="B19" s="1">
        <v>19.600000000000001</v>
      </c>
      <c r="C19" s="1">
        <v>10.8</v>
      </c>
    </row>
    <row r="20" spans="1:3" x14ac:dyDescent="0.3">
      <c r="A20" s="1">
        <v>2011</v>
      </c>
      <c r="B20" s="1">
        <v>19.8</v>
      </c>
      <c r="C20" s="1">
        <v>11.3</v>
      </c>
    </row>
    <row r="21" spans="1:3" x14ac:dyDescent="0.3">
      <c r="A21" s="1">
        <v>2012</v>
      </c>
      <c r="B21" s="1">
        <v>20.3</v>
      </c>
      <c r="C21" s="1">
        <v>11.7</v>
      </c>
    </row>
    <row r="22" spans="1:3" x14ac:dyDescent="0.3">
      <c r="A22" s="1">
        <v>2013</v>
      </c>
      <c r="B22" s="1">
        <v>20.7</v>
      </c>
      <c r="C22" s="1">
        <v>10.4</v>
      </c>
    </row>
    <row r="23" spans="1:3" x14ac:dyDescent="0.3">
      <c r="A23" s="1">
        <v>2014</v>
      </c>
      <c r="B23" s="1">
        <v>20.7</v>
      </c>
      <c r="C23" s="1">
        <v>11.1</v>
      </c>
    </row>
    <row r="24" spans="1:3" x14ac:dyDescent="0.3">
      <c r="A24" s="1">
        <v>2015</v>
      </c>
      <c r="B24" s="1">
        <v>20.399999999999999</v>
      </c>
      <c r="C24" s="1">
        <v>11.5</v>
      </c>
    </row>
    <row r="25" spans="1:3" x14ac:dyDescent="0.3">
      <c r="A25" s="1">
        <v>2016</v>
      </c>
      <c r="B25" s="1">
        <v>19.899999999999999</v>
      </c>
      <c r="C25" s="1">
        <v>12.7</v>
      </c>
    </row>
    <row r="26" spans="1:3" x14ac:dyDescent="0.3">
      <c r="A26" s="1">
        <v>2017</v>
      </c>
      <c r="B26" s="1">
        <v>20</v>
      </c>
      <c r="C26" s="1">
        <v>14.2</v>
      </c>
    </row>
    <row r="27" spans="1:3" x14ac:dyDescent="0.3">
      <c r="A27" s="1">
        <v>2018</v>
      </c>
      <c r="B27" s="1">
        <v>21.6</v>
      </c>
      <c r="C27" s="1">
        <v>12.8</v>
      </c>
    </row>
    <row r="28" spans="1:3" x14ac:dyDescent="0.3">
      <c r="A28" s="1">
        <v>2019</v>
      </c>
      <c r="B28" s="1">
        <v>20.6</v>
      </c>
      <c r="C28" s="1">
        <v>12</v>
      </c>
    </row>
    <row r="29" spans="1:3" x14ac:dyDescent="0.3">
      <c r="A29" s="1">
        <v>2020</v>
      </c>
      <c r="B29" s="1">
        <v>21</v>
      </c>
      <c r="C29" s="1">
        <v>15.4</v>
      </c>
    </row>
    <row r="30" spans="1:3" x14ac:dyDescent="0.3">
      <c r="A30" s="1">
        <v>2021</v>
      </c>
      <c r="B30" s="1">
        <v>21.2</v>
      </c>
      <c r="C30" s="1">
        <v>20.100000000000001</v>
      </c>
    </row>
    <row r="31" spans="1:3" x14ac:dyDescent="0.3">
      <c r="A31" s="1">
        <v>2022</v>
      </c>
      <c r="B31" s="1">
        <v>25.2</v>
      </c>
      <c r="C31" s="1">
        <v>24.3</v>
      </c>
    </row>
    <row r="32" spans="1:3" x14ac:dyDescent="0.3">
      <c r="A32" s="1">
        <v>2023</v>
      </c>
      <c r="B32" s="1">
        <v>26.8</v>
      </c>
      <c r="C32" s="1">
        <v>20.7</v>
      </c>
    </row>
    <row r="33" spans="1:3" x14ac:dyDescent="0.3">
      <c r="A33" s="1">
        <v>2024</v>
      </c>
      <c r="B33" s="1">
        <v>27.7</v>
      </c>
      <c r="C33" s="1">
        <v>22</v>
      </c>
    </row>
    <row r="34" spans="1:3" x14ac:dyDescent="0.3">
      <c r="A34" s="1">
        <v>2025</v>
      </c>
      <c r="B34" s="1">
        <v>27.8</v>
      </c>
      <c r="C34" s="1">
        <v>25.1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9"/>
  <sheetViews>
    <sheetView workbookViewId="0">
      <selection activeCell="A10" sqref="A10"/>
    </sheetView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174</v>
      </c>
    </row>
    <row r="3" spans="1:3" x14ac:dyDescent="0.25">
      <c r="A3" s="2" t="s">
        <v>171</v>
      </c>
      <c r="B3" s="2" t="s">
        <v>172</v>
      </c>
      <c r="C3" s="2" t="s">
        <v>173</v>
      </c>
    </row>
    <row r="4" spans="1:3" x14ac:dyDescent="0.3">
      <c r="A4" s="1" t="s">
        <v>153</v>
      </c>
      <c r="B4" s="1" t="s">
        <v>159</v>
      </c>
      <c r="C4" s="1" t="s">
        <v>165</v>
      </c>
    </row>
    <row r="5" spans="1:3" x14ac:dyDescent="0.3">
      <c r="A5" s="1" t="s">
        <v>154</v>
      </c>
      <c r="B5" s="1" t="s">
        <v>160</v>
      </c>
      <c r="C5" s="1" t="s">
        <v>166</v>
      </c>
    </row>
    <row r="6" spans="1:3" x14ac:dyDescent="0.3">
      <c r="A6" s="1" t="s">
        <v>155</v>
      </c>
      <c r="B6" s="1" t="s">
        <v>161</v>
      </c>
      <c r="C6" s="1" t="s">
        <v>167</v>
      </c>
    </row>
    <row r="7" spans="1:3" x14ac:dyDescent="0.3">
      <c r="A7" s="1" t="s">
        <v>156</v>
      </c>
      <c r="B7" s="1" t="s">
        <v>162</v>
      </c>
      <c r="C7" s="1" t="s">
        <v>168</v>
      </c>
    </row>
    <row r="8" spans="1:3" x14ac:dyDescent="0.3">
      <c r="A8" s="1" t="s">
        <v>157</v>
      </c>
      <c r="B8" s="1" t="s">
        <v>163</v>
      </c>
      <c r="C8" s="1" t="s">
        <v>169</v>
      </c>
    </row>
    <row r="9" spans="1:3" x14ac:dyDescent="0.3">
      <c r="A9" s="1" t="s">
        <v>158</v>
      </c>
      <c r="B9" s="1" t="s">
        <v>164</v>
      </c>
      <c r="C9" s="1" t="s">
        <v>170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5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177</v>
      </c>
    </row>
    <row r="3" spans="1:4" x14ac:dyDescent="0.25">
      <c r="A3" s="2" t="s">
        <v>44</v>
      </c>
      <c r="B3" s="2" t="s">
        <v>175</v>
      </c>
      <c r="C3" s="2" t="s">
        <v>176</v>
      </c>
      <c r="D3" s="2" t="s">
        <v>108</v>
      </c>
    </row>
    <row r="4" spans="1:4" x14ac:dyDescent="0.3">
      <c r="A4" s="1">
        <v>2013</v>
      </c>
      <c r="B4" s="1">
        <v>100</v>
      </c>
      <c r="C4" s="1">
        <v>100</v>
      </c>
      <c r="D4" s="1">
        <v>100</v>
      </c>
    </row>
    <row r="5" spans="1:4" x14ac:dyDescent="0.3">
      <c r="A5" s="1">
        <v>2014</v>
      </c>
      <c r="B5" s="1">
        <v>99.3</v>
      </c>
      <c r="C5" s="1">
        <v>98.3</v>
      </c>
      <c r="D5" s="1">
        <v>100.8</v>
      </c>
    </row>
    <row r="6" spans="1:4" x14ac:dyDescent="0.3">
      <c r="A6" s="1">
        <v>2015</v>
      </c>
      <c r="B6" s="1">
        <v>99</v>
      </c>
      <c r="C6" s="1">
        <v>99.4</v>
      </c>
      <c r="D6" s="1">
        <v>101.5</v>
      </c>
    </row>
    <row r="7" spans="1:4" x14ac:dyDescent="0.3">
      <c r="A7" s="1">
        <v>2016</v>
      </c>
      <c r="B7" s="1">
        <v>102</v>
      </c>
      <c r="C7" s="1">
        <v>99</v>
      </c>
      <c r="D7" s="1">
        <v>101.6</v>
      </c>
    </row>
    <row r="8" spans="1:4" x14ac:dyDescent="0.3">
      <c r="A8" s="1">
        <v>2017</v>
      </c>
      <c r="B8" s="1">
        <v>101</v>
      </c>
      <c r="C8" s="1">
        <v>99.4</v>
      </c>
      <c r="D8" s="1">
        <v>103.2</v>
      </c>
    </row>
    <row r="9" spans="1:4" x14ac:dyDescent="0.3">
      <c r="A9" s="1">
        <v>2018</v>
      </c>
      <c r="B9" s="1">
        <v>99</v>
      </c>
      <c r="C9" s="1">
        <v>98.6</v>
      </c>
      <c r="D9" s="1">
        <v>103.5</v>
      </c>
    </row>
    <row r="10" spans="1:4" x14ac:dyDescent="0.3">
      <c r="A10" s="1">
        <v>2019</v>
      </c>
      <c r="B10" s="1">
        <v>98.2</v>
      </c>
      <c r="C10" s="1">
        <v>97.8</v>
      </c>
      <c r="D10" s="1">
        <v>104.7</v>
      </c>
    </row>
    <row r="11" spans="1:4" x14ac:dyDescent="0.3">
      <c r="A11" s="1">
        <v>2020</v>
      </c>
      <c r="B11" s="1">
        <v>96.3</v>
      </c>
      <c r="C11" s="1">
        <v>87.3</v>
      </c>
      <c r="D11" s="1">
        <v>103.8</v>
      </c>
    </row>
    <row r="12" spans="1:4" x14ac:dyDescent="0.3">
      <c r="A12" s="1">
        <v>2021</v>
      </c>
      <c r="B12" s="1">
        <v>97</v>
      </c>
      <c r="C12" s="1">
        <v>89.2</v>
      </c>
      <c r="D12" s="1">
        <v>105.9</v>
      </c>
    </row>
    <row r="13" spans="1:4" x14ac:dyDescent="0.3">
      <c r="A13" s="1">
        <v>2022</v>
      </c>
      <c r="B13" s="1">
        <v>98.1</v>
      </c>
      <c r="C13" s="1">
        <v>93</v>
      </c>
      <c r="D13" s="1">
        <v>107.4</v>
      </c>
    </row>
    <row r="14" spans="1:4" x14ac:dyDescent="0.3">
      <c r="A14" s="1">
        <v>2023</v>
      </c>
      <c r="B14" s="1">
        <v>99.8</v>
      </c>
      <c r="C14" s="1">
        <v>92.7</v>
      </c>
      <c r="D14" s="1">
        <v>107.8</v>
      </c>
    </row>
    <row r="15" spans="1:4" x14ac:dyDescent="0.3">
      <c r="A15" s="1">
        <v>2024</v>
      </c>
      <c r="B15" s="1">
        <v>100.2</v>
      </c>
      <c r="C15" s="1">
        <v>92.8</v>
      </c>
      <c r="D15" s="1">
        <v>108.4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3"/>
  <sheetViews>
    <sheetView tabSelected="1" workbookViewId="0"/>
  </sheetViews>
  <sheetFormatPr baseColWidth="10" defaultColWidth="9.140625" defaultRowHeight="16.5" x14ac:dyDescent="0.3"/>
  <cols>
    <col min="1" max="6" width="20.7109375" style="1" customWidth="1"/>
  </cols>
  <sheetData>
    <row r="1" spans="1:6" x14ac:dyDescent="0.3">
      <c r="A1" s="2" t="s">
        <v>178</v>
      </c>
    </row>
    <row r="3" spans="1:6" x14ac:dyDescent="0.25">
      <c r="A3" s="2" t="s">
        <v>44</v>
      </c>
      <c r="B3" s="2" t="s">
        <v>108</v>
      </c>
      <c r="C3" s="2" t="s">
        <v>109</v>
      </c>
      <c r="D3" s="2" t="s">
        <v>107</v>
      </c>
      <c r="E3" s="2" t="s">
        <v>36</v>
      </c>
      <c r="F3" s="2" t="s">
        <v>34</v>
      </c>
    </row>
    <row r="4" spans="1:6" x14ac:dyDescent="0.3">
      <c r="A4" s="1">
        <v>1995</v>
      </c>
      <c r="B4" s="1">
        <v>4.8</v>
      </c>
      <c r="C4" s="1">
        <v>2.1</v>
      </c>
      <c r="D4" s="1">
        <v>4</v>
      </c>
      <c r="E4" s="1">
        <v>5.0999999999999996</v>
      </c>
      <c r="F4" s="1">
        <v>2.9</v>
      </c>
    </row>
    <row r="5" spans="1:6" x14ac:dyDescent="0.3">
      <c r="A5" s="1">
        <v>1996</v>
      </c>
      <c r="B5" s="1">
        <v>4.8</v>
      </c>
      <c r="C5" s="1">
        <v>1.8</v>
      </c>
      <c r="D5" s="1">
        <v>4</v>
      </c>
      <c r="E5" s="1">
        <v>4.9000000000000004</v>
      </c>
      <c r="F5" s="1">
        <v>3.1</v>
      </c>
    </row>
    <row r="6" spans="1:6" x14ac:dyDescent="0.3">
      <c r="A6" s="1">
        <v>1997</v>
      </c>
      <c r="B6" s="1">
        <v>5.2</v>
      </c>
      <c r="C6" s="1">
        <v>1.8</v>
      </c>
      <c r="D6" s="1">
        <v>3.8</v>
      </c>
      <c r="E6" s="1">
        <v>4.3</v>
      </c>
      <c r="F6" s="1">
        <v>2.9</v>
      </c>
    </row>
    <row r="7" spans="1:6" x14ac:dyDescent="0.3">
      <c r="A7" s="1">
        <v>1998</v>
      </c>
      <c r="B7" s="1">
        <v>5.3</v>
      </c>
      <c r="C7" s="1">
        <v>1.9</v>
      </c>
      <c r="D7" s="1">
        <v>3.8</v>
      </c>
      <c r="E7" s="1">
        <v>4.3</v>
      </c>
      <c r="F7" s="1">
        <v>2.7</v>
      </c>
    </row>
    <row r="8" spans="1:6" x14ac:dyDescent="0.3">
      <c r="A8" s="1">
        <v>1999</v>
      </c>
      <c r="B8" s="1">
        <v>5.0999999999999996</v>
      </c>
      <c r="C8" s="1">
        <v>1.8</v>
      </c>
      <c r="D8" s="1">
        <v>3.8</v>
      </c>
      <c r="E8" s="1">
        <v>4.4000000000000004</v>
      </c>
      <c r="F8" s="1">
        <v>2.7</v>
      </c>
    </row>
    <row r="9" spans="1:6" x14ac:dyDescent="0.3">
      <c r="A9" s="1">
        <v>2000</v>
      </c>
      <c r="B9" s="1">
        <v>4.5</v>
      </c>
      <c r="C9" s="1">
        <v>1.7</v>
      </c>
      <c r="D9" s="1">
        <v>3.8</v>
      </c>
      <c r="E9" s="1">
        <v>3.9</v>
      </c>
      <c r="F9" s="1">
        <v>2.8</v>
      </c>
    </row>
    <row r="10" spans="1:6" x14ac:dyDescent="0.3">
      <c r="A10" s="1">
        <v>2001</v>
      </c>
      <c r="B10" s="1">
        <v>4.4000000000000004</v>
      </c>
      <c r="C10" s="1">
        <v>2</v>
      </c>
      <c r="D10" s="1">
        <v>3.9</v>
      </c>
      <c r="E10" s="1">
        <v>4.0999999999999996</v>
      </c>
      <c r="F10" s="1">
        <v>3</v>
      </c>
    </row>
    <row r="11" spans="1:6" x14ac:dyDescent="0.3">
      <c r="A11" s="1">
        <v>2002</v>
      </c>
      <c r="B11" s="1">
        <v>4.5</v>
      </c>
      <c r="C11" s="1">
        <v>2.1</v>
      </c>
      <c r="D11" s="1">
        <v>4.0999999999999996</v>
      </c>
      <c r="E11" s="1">
        <v>4.3</v>
      </c>
      <c r="F11" s="1">
        <v>2.7</v>
      </c>
    </row>
    <row r="12" spans="1:6" x14ac:dyDescent="0.3">
      <c r="A12" s="1">
        <v>2003</v>
      </c>
      <c r="B12" s="1">
        <v>4.9000000000000004</v>
      </c>
      <c r="C12" s="1">
        <v>2.2000000000000002</v>
      </c>
      <c r="D12" s="1">
        <v>4.0999999999999996</v>
      </c>
      <c r="E12" s="1">
        <v>4.2</v>
      </c>
      <c r="F12" s="1">
        <v>2.6</v>
      </c>
    </row>
    <row r="13" spans="1:6" x14ac:dyDescent="0.3">
      <c r="A13" s="1">
        <v>2004</v>
      </c>
      <c r="B13" s="1">
        <v>4.9000000000000004</v>
      </c>
      <c r="C13" s="1">
        <v>2.6</v>
      </c>
      <c r="D13" s="1">
        <v>4</v>
      </c>
      <c r="E13" s="1">
        <v>4.0999999999999996</v>
      </c>
      <c r="F13" s="1">
        <v>2.8</v>
      </c>
    </row>
    <row r="14" spans="1:6" x14ac:dyDescent="0.3">
      <c r="A14" s="1">
        <v>2005</v>
      </c>
      <c r="B14" s="1">
        <v>4.5999999999999996</v>
      </c>
      <c r="C14" s="1">
        <v>1.5</v>
      </c>
      <c r="D14" s="1">
        <v>3.9</v>
      </c>
      <c r="E14" s="1">
        <v>3.8</v>
      </c>
      <c r="F14" s="1">
        <v>2.7</v>
      </c>
    </row>
    <row r="15" spans="1:6" x14ac:dyDescent="0.3">
      <c r="A15" s="1">
        <v>2006</v>
      </c>
      <c r="B15" s="1">
        <v>4.7</v>
      </c>
      <c r="C15" s="1">
        <v>2.6</v>
      </c>
      <c r="D15" s="1">
        <v>4</v>
      </c>
      <c r="E15" s="1">
        <v>4.0999999999999996</v>
      </c>
      <c r="F15" s="1">
        <v>2.9</v>
      </c>
    </row>
    <row r="16" spans="1:6" x14ac:dyDescent="0.3">
      <c r="A16" s="1">
        <v>2007</v>
      </c>
      <c r="B16" s="1">
        <v>4.9000000000000004</v>
      </c>
      <c r="C16" s="1">
        <v>2.6</v>
      </c>
      <c r="D16" s="1">
        <v>4.0999999999999996</v>
      </c>
      <c r="E16" s="1">
        <v>4.0999999999999996</v>
      </c>
      <c r="F16" s="1">
        <v>3</v>
      </c>
    </row>
    <row r="17" spans="1:6" x14ac:dyDescent="0.3">
      <c r="A17" s="1">
        <v>2008</v>
      </c>
      <c r="B17" s="1">
        <v>5.2</v>
      </c>
      <c r="C17" s="1">
        <v>3</v>
      </c>
      <c r="D17" s="1">
        <v>4.3</v>
      </c>
      <c r="E17" s="1">
        <v>4.3</v>
      </c>
      <c r="F17" s="1">
        <v>3</v>
      </c>
    </row>
    <row r="18" spans="1:6" x14ac:dyDescent="0.3">
      <c r="A18" s="1">
        <v>2009</v>
      </c>
      <c r="B18" s="1">
        <v>5.7</v>
      </c>
      <c r="C18" s="1">
        <v>3.4</v>
      </c>
      <c r="D18" s="1">
        <v>4.4000000000000004</v>
      </c>
      <c r="E18" s="1">
        <v>4.5</v>
      </c>
      <c r="F18" s="1">
        <v>3.1</v>
      </c>
    </row>
    <row r="19" spans="1:6" x14ac:dyDescent="0.3">
      <c r="A19" s="1">
        <v>2010</v>
      </c>
      <c r="B19" s="1">
        <v>5.2</v>
      </c>
      <c r="C19" s="1">
        <v>3.2</v>
      </c>
      <c r="D19" s="1">
        <v>4.3</v>
      </c>
      <c r="E19" s="1">
        <v>4.5999999999999996</v>
      </c>
      <c r="F19" s="1">
        <v>3.3</v>
      </c>
    </row>
    <row r="20" spans="1:6" x14ac:dyDescent="0.3">
      <c r="A20" s="1">
        <v>2011</v>
      </c>
      <c r="B20" s="1">
        <v>5.2</v>
      </c>
      <c r="C20" s="1">
        <v>2.9</v>
      </c>
      <c r="D20" s="1">
        <v>4.0999999999999996</v>
      </c>
      <c r="E20" s="1">
        <v>4.5</v>
      </c>
      <c r="F20" s="1">
        <v>3.3</v>
      </c>
    </row>
    <row r="21" spans="1:6" x14ac:dyDescent="0.3">
      <c r="A21" s="1">
        <v>2012</v>
      </c>
      <c r="B21" s="1">
        <v>5</v>
      </c>
      <c r="C21" s="1">
        <v>2.6</v>
      </c>
      <c r="D21" s="1">
        <v>3.8</v>
      </c>
      <c r="E21" s="1">
        <v>4.5999999999999996</v>
      </c>
      <c r="F21" s="1">
        <v>3.8</v>
      </c>
    </row>
    <row r="22" spans="1:6" x14ac:dyDescent="0.3">
      <c r="A22" s="1">
        <v>2013</v>
      </c>
      <c r="B22" s="1">
        <v>5.5</v>
      </c>
      <c r="C22" s="1">
        <v>2.4</v>
      </c>
      <c r="D22" s="1">
        <v>3.6</v>
      </c>
      <c r="E22" s="1">
        <v>4.5999999999999996</v>
      </c>
      <c r="F22" s="1">
        <v>3.6</v>
      </c>
    </row>
    <row r="23" spans="1:6" x14ac:dyDescent="0.3">
      <c r="A23" s="1">
        <v>2014</v>
      </c>
      <c r="B23" s="1">
        <v>5.7</v>
      </c>
      <c r="C23" s="1">
        <v>2.7</v>
      </c>
      <c r="D23" s="1">
        <v>3.4</v>
      </c>
      <c r="E23" s="1">
        <v>4.7</v>
      </c>
      <c r="F23" s="1">
        <v>3.8</v>
      </c>
    </row>
    <row r="24" spans="1:6" x14ac:dyDescent="0.3">
      <c r="A24" s="1">
        <v>2015</v>
      </c>
      <c r="B24" s="1">
        <v>5.8</v>
      </c>
      <c r="C24" s="1">
        <v>2.7</v>
      </c>
      <c r="D24" s="1">
        <v>3.4</v>
      </c>
      <c r="E24" s="1">
        <v>4.5</v>
      </c>
      <c r="F24" s="1">
        <v>3.6</v>
      </c>
    </row>
    <row r="25" spans="1:6" x14ac:dyDescent="0.3">
      <c r="A25" s="1">
        <v>2016</v>
      </c>
      <c r="B25" s="1">
        <v>6.1</v>
      </c>
      <c r="C25" s="1">
        <v>2.6</v>
      </c>
      <c r="D25" s="1">
        <v>3.5</v>
      </c>
      <c r="E25" s="1">
        <v>4.5999999999999996</v>
      </c>
      <c r="F25" s="1">
        <v>3.7</v>
      </c>
    </row>
    <row r="26" spans="1:6" x14ac:dyDescent="0.3">
      <c r="A26" s="1">
        <v>2017</v>
      </c>
      <c r="B26" s="1">
        <v>6.2</v>
      </c>
      <c r="C26" s="1">
        <v>2.8</v>
      </c>
      <c r="D26" s="1">
        <v>3.5</v>
      </c>
      <c r="E26" s="1">
        <v>4.8</v>
      </c>
      <c r="F26" s="1">
        <v>3.4</v>
      </c>
    </row>
    <row r="27" spans="1:6" x14ac:dyDescent="0.3">
      <c r="A27" s="1">
        <v>2018</v>
      </c>
      <c r="B27" s="1">
        <v>6.6</v>
      </c>
      <c r="C27" s="1">
        <v>2.7</v>
      </c>
      <c r="D27" s="1">
        <v>3.5</v>
      </c>
      <c r="E27" s="1">
        <v>5.0999999999999996</v>
      </c>
      <c r="F27" s="1">
        <v>3.4</v>
      </c>
    </row>
    <row r="28" spans="1:6" x14ac:dyDescent="0.3">
      <c r="A28" s="1">
        <v>2019</v>
      </c>
      <c r="B28" s="1">
        <v>7</v>
      </c>
      <c r="C28" s="1">
        <v>2.8</v>
      </c>
      <c r="D28" s="1">
        <v>3.6</v>
      </c>
      <c r="E28" s="1">
        <v>5.0999999999999996</v>
      </c>
      <c r="F28" s="1">
        <v>3.2</v>
      </c>
    </row>
    <row r="29" spans="1:6" x14ac:dyDescent="0.3">
      <c r="A29" s="1">
        <v>2020</v>
      </c>
      <c r="B29" s="1">
        <v>7.1</v>
      </c>
      <c r="C29" s="1">
        <v>3.1</v>
      </c>
      <c r="D29" s="1">
        <v>3.8</v>
      </c>
      <c r="E29" s="1">
        <v>5.4</v>
      </c>
      <c r="F29" s="1">
        <v>3.6</v>
      </c>
    </row>
    <row r="30" spans="1:6" x14ac:dyDescent="0.3">
      <c r="A30" s="1">
        <v>2021</v>
      </c>
      <c r="B30" s="1">
        <v>6.6</v>
      </c>
      <c r="C30" s="1">
        <v>3.1</v>
      </c>
      <c r="D30" s="1">
        <v>3.5</v>
      </c>
      <c r="E30" s="1">
        <v>5</v>
      </c>
      <c r="F30" s="1">
        <v>3.2</v>
      </c>
    </row>
    <row r="31" spans="1:6" x14ac:dyDescent="0.3">
      <c r="A31" s="1">
        <v>2022</v>
      </c>
      <c r="B31" s="1">
        <v>6.5</v>
      </c>
      <c r="C31" s="1">
        <v>3.1</v>
      </c>
      <c r="D31" s="1">
        <v>3.4</v>
      </c>
      <c r="E31" s="1">
        <v>5.0999999999999996</v>
      </c>
      <c r="F31" s="1">
        <v>3</v>
      </c>
    </row>
    <row r="32" spans="1:6" x14ac:dyDescent="0.3">
      <c r="A32" s="1">
        <v>2023</v>
      </c>
      <c r="B32" s="1">
        <v>6.8</v>
      </c>
      <c r="C32" s="1">
        <v>3.2</v>
      </c>
      <c r="D32" s="1">
        <v>3.6</v>
      </c>
      <c r="E32" s="1">
        <v>5.3</v>
      </c>
      <c r="F32" s="1">
        <v>3.1</v>
      </c>
    </row>
    <row r="33" spans="1:6" x14ac:dyDescent="0.3">
      <c r="A33" s="1">
        <v>2024</v>
      </c>
      <c r="B33" s="1">
        <v>7.1</v>
      </c>
      <c r="C33" s="1">
        <v>3.3</v>
      </c>
      <c r="D33" s="1">
        <v>3.7</v>
      </c>
      <c r="E33" s="1">
        <v>5.4</v>
      </c>
      <c r="F33" s="1">
        <v>3.1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43</v>
      </c>
    </row>
    <row r="3" spans="1:3" x14ac:dyDescent="0.25">
      <c r="A3" s="2" t="s">
        <v>40</v>
      </c>
      <c r="B3" s="2" t="s">
        <v>41</v>
      </c>
      <c r="C3" s="2" t="s">
        <v>42</v>
      </c>
    </row>
    <row r="4" spans="1:3" x14ac:dyDescent="0.3">
      <c r="A4" s="1" t="s">
        <v>31</v>
      </c>
      <c r="B4" s="1">
        <v>67.3</v>
      </c>
      <c r="C4" s="1">
        <v>75.8</v>
      </c>
    </row>
    <row r="5" spans="1:3" x14ac:dyDescent="0.3">
      <c r="A5" s="1" t="s">
        <v>32</v>
      </c>
      <c r="B5" s="1">
        <v>72.599999999999994</v>
      </c>
      <c r="C5" s="1">
        <v>77</v>
      </c>
    </row>
    <row r="6" spans="1:3" x14ac:dyDescent="0.3">
      <c r="A6" s="1" t="s">
        <v>33</v>
      </c>
      <c r="B6" s="1">
        <v>80.900000000000006</v>
      </c>
      <c r="C6" s="1">
        <v>80</v>
      </c>
    </row>
    <row r="7" spans="1:3" x14ac:dyDescent="0.3">
      <c r="A7" s="1" t="s">
        <v>34</v>
      </c>
      <c r="B7" s="1">
        <v>76.099999999999994</v>
      </c>
      <c r="C7" s="1">
        <v>80.2</v>
      </c>
    </row>
    <row r="8" spans="1:3" x14ac:dyDescent="0.3">
      <c r="A8" s="1" t="s">
        <v>35</v>
      </c>
      <c r="B8" s="1">
        <v>73.2</v>
      </c>
      <c r="C8" s="1">
        <v>81.3</v>
      </c>
    </row>
    <row r="9" spans="1:3" x14ac:dyDescent="0.3">
      <c r="A9" s="1" t="s">
        <v>36</v>
      </c>
      <c r="B9" s="1">
        <v>77.900000000000006</v>
      </c>
      <c r="C9" s="1">
        <v>81.900000000000006</v>
      </c>
    </row>
    <row r="10" spans="1:3" x14ac:dyDescent="0.3">
      <c r="A10" s="1" t="s">
        <v>37</v>
      </c>
      <c r="B10" s="1">
        <v>79.7</v>
      </c>
      <c r="C10" s="1">
        <v>83</v>
      </c>
    </row>
    <row r="11" spans="1:3" x14ac:dyDescent="0.3">
      <c r="A11" s="1" t="s">
        <v>38</v>
      </c>
      <c r="B11" s="1">
        <v>77.599999999999994</v>
      </c>
      <c r="C11" s="1">
        <v>83.5</v>
      </c>
    </row>
    <row r="12" spans="1:3" x14ac:dyDescent="0.3">
      <c r="A12" s="1" t="s">
        <v>39</v>
      </c>
      <c r="B12" s="1">
        <v>80.599999999999994</v>
      </c>
      <c r="C12" s="1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47</v>
      </c>
    </row>
    <row r="3" spans="1:3" x14ac:dyDescent="0.25">
      <c r="A3" s="2" t="s">
        <v>44</v>
      </c>
      <c r="B3" s="2" t="s">
        <v>45</v>
      </c>
      <c r="C3" s="2" t="s">
        <v>46</v>
      </c>
    </row>
    <row r="4" spans="1:3" x14ac:dyDescent="0.3">
      <c r="A4" s="1">
        <v>2024</v>
      </c>
      <c r="B4" s="1">
        <v>92.9</v>
      </c>
      <c r="C4" s="1">
        <v>92.9</v>
      </c>
    </row>
    <row r="5" spans="1:3" x14ac:dyDescent="0.3">
      <c r="A5" s="1">
        <v>2025</v>
      </c>
      <c r="B5" s="1">
        <v>93</v>
      </c>
      <c r="C5" s="1">
        <v>92.7</v>
      </c>
    </row>
    <row r="6" spans="1:3" x14ac:dyDescent="0.3">
      <c r="A6" s="1">
        <v>2026</v>
      </c>
      <c r="B6" s="1">
        <v>93</v>
      </c>
      <c r="C6" s="1">
        <v>92.3</v>
      </c>
    </row>
    <row r="7" spans="1:3" x14ac:dyDescent="0.3">
      <c r="A7" s="1">
        <v>2027</v>
      </c>
      <c r="B7" s="1">
        <v>93.1</v>
      </c>
      <c r="C7" s="1">
        <v>92.1</v>
      </c>
    </row>
    <row r="8" spans="1:3" x14ac:dyDescent="0.3">
      <c r="A8" s="1">
        <v>2028</v>
      </c>
      <c r="B8" s="1">
        <v>93.2</v>
      </c>
      <c r="C8" s="1">
        <v>91.9</v>
      </c>
    </row>
    <row r="9" spans="1:3" x14ac:dyDescent="0.3">
      <c r="A9" s="1">
        <v>2029</v>
      </c>
      <c r="B9" s="1">
        <v>93.4</v>
      </c>
      <c r="C9" s="1">
        <v>91.8</v>
      </c>
    </row>
    <row r="10" spans="1:3" x14ac:dyDescent="0.3">
      <c r="A10" s="1">
        <v>2030</v>
      </c>
      <c r="B10" s="1">
        <v>93.7</v>
      </c>
      <c r="C10" s="1">
        <v>91.6</v>
      </c>
    </row>
    <row r="11" spans="1:3" x14ac:dyDescent="0.3">
      <c r="A11" s="1">
        <v>2031</v>
      </c>
      <c r="B11" s="1">
        <v>93.9</v>
      </c>
      <c r="C11" s="1">
        <v>91.7</v>
      </c>
    </row>
    <row r="12" spans="1:3" x14ac:dyDescent="0.3">
      <c r="A12" s="1">
        <v>2032</v>
      </c>
      <c r="B12" s="1">
        <v>94.2</v>
      </c>
      <c r="C12" s="1">
        <v>91.8</v>
      </c>
    </row>
    <row r="13" spans="1:3" x14ac:dyDescent="0.3">
      <c r="A13" s="1">
        <v>2033</v>
      </c>
      <c r="B13" s="1">
        <v>94.5</v>
      </c>
      <c r="C13" s="1">
        <v>91.9</v>
      </c>
    </row>
    <row r="14" spans="1:3" x14ac:dyDescent="0.3">
      <c r="A14" s="1">
        <v>2034</v>
      </c>
      <c r="B14" s="1">
        <v>94.9</v>
      </c>
      <c r="C14" s="1">
        <v>92.1</v>
      </c>
    </row>
    <row r="15" spans="1:3" x14ac:dyDescent="0.3">
      <c r="A15" s="1">
        <v>2035</v>
      </c>
      <c r="B15" s="1">
        <v>95.3</v>
      </c>
      <c r="C15" s="1">
        <v>92.2</v>
      </c>
    </row>
    <row r="16" spans="1:3" x14ac:dyDescent="0.3">
      <c r="A16" s="1">
        <v>2036</v>
      </c>
      <c r="B16" s="1">
        <v>95.6</v>
      </c>
      <c r="C16" s="1">
        <v>92.6</v>
      </c>
    </row>
    <row r="17" spans="1:3" x14ac:dyDescent="0.3">
      <c r="A17" s="1">
        <v>2037</v>
      </c>
      <c r="B17" s="1">
        <v>96</v>
      </c>
      <c r="C17" s="1">
        <v>92.9</v>
      </c>
    </row>
    <row r="18" spans="1:3" x14ac:dyDescent="0.3">
      <c r="A18" s="1">
        <v>2038</v>
      </c>
      <c r="B18" s="1">
        <v>96.4</v>
      </c>
      <c r="C18" s="1">
        <v>93.3</v>
      </c>
    </row>
    <row r="19" spans="1:3" x14ac:dyDescent="0.3">
      <c r="A19" s="1">
        <v>2039</v>
      </c>
      <c r="B19" s="1">
        <v>96.8</v>
      </c>
      <c r="C19" s="1">
        <v>93.7</v>
      </c>
    </row>
    <row r="20" spans="1:3" x14ac:dyDescent="0.3">
      <c r="A20" s="1">
        <v>2040</v>
      </c>
      <c r="B20" s="1">
        <v>97.1</v>
      </c>
      <c r="C20" s="1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58</v>
      </c>
    </row>
    <row r="3" spans="1:7" x14ac:dyDescent="0.25">
      <c r="A3" s="2" t="s">
        <v>40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</row>
    <row r="4" spans="1:7" x14ac:dyDescent="0.3">
      <c r="A4" s="1" t="s">
        <v>39</v>
      </c>
      <c r="B4" s="1">
        <v>0.5</v>
      </c>
      <c r="C4" s="1">
        <v>0</v>
      </c>
      <c r="D4" s="1">
        <v>1.5</v>
      </c>
      <c r="E4" s="1">
        <v>6.9</v>
      </c>
      <c r="F4" s="1">
        <v>2.2999999999999998</v>
      </c>
      <c r="G4" s="1">
        <v>0.3</v>
      </c>
    </row>
    <row r="5" spans="1:7" x14ac:dyDescent="0.3">
      <c r="A5" s="1" t="s">
        <v>38</v>
      </c>
      <c r="B5" s="1">
        <v>2.9</v>
      </c>
      <c r="C5" s="1">
        <v>1</v>
      </c>
      <c r="D5" s="1">
        <v>2.1</v>
      </c>
      <c r="E5" s="1">
        <v>5.6</v>
      </c>
      <c r="F5" s="1">
        <v>2.4</v>
      </c>
      <c r="G5" s="1">
        <v>2.5</v>
      </c>
    </row>
    <row r="6" spans="1:7" x14ac:dyDescent="0.3">
      <c r="A6" s="1" t="s">
        <v>48</v>
      </c>
      <c r="B6" s="1">
        <v>4.2</v>
      </c>
      <c r="C6" s="1">
        <v>1.8</v>
      </c>
      <c r="D6" s="1">
        <v>2.5</v>
      </c>
      <c r="E6" s="1">
        <v>2.8</v>
      </c>
      <c r="F6" s="1">
        <v>2.5</v>
      </c>
      <c r="G6" s="1">
        <v>3.1</v>
      </c>
    </row>
    <row r="7" spans="1:7" x14ac:dyDescent="0.3">
      <c r="A7" s="1" t="s">
        <v>49</v>
      </c>
      <c r="B7" s="1">
        <v>3.3</v>
      </c>
      <c r="C7" s="1">
        <v>1.6</v>
      </c>
      <c r="D7" s="1">
        <v>1.7</v>
      </c>
      <c r="E7" s="1">
        <v>4.2</v>
      </c>
      <c r="F7" s="1">
        <v>6.9</v>
      </c>
      <c r="G7" s="1">
        <v>0</v>
      </c>
    </row>
    <row r="8" spans="1:7" x14ac:dyDescent="0.3">
      <c r="A8" s="1" t="s">
        <v>36</v>
      </c>
      <c r="B8" s="1">
        <v>0.5</v>
      </c>
      <c r="C8" s="1">
        <v>1.1000000000000001</v>
      </c>
      <c r="D8" s="1">
        <v>5.5</v>
      </c>
      <c r="E8" s="1">
        <v>4.5</v>
      </c>
      <c r="F8" s="1">
        <v>5.2</v>
      </c>
      <c r="G8" s="1">
        <v>1.1000000000000001</v>
      </c>
    </row>
    <row r="9" spans="1:7" x14ac:dyDescent="0.3">
      <c r="A9" s="1" t="s">
        <v>35</v>
      </c>
      <c r="B9" s="1">
        <v>3.5</v>
      </c>
      <c r="C9" s="1">
        <v>2.2999999999999998</v>
      </c>
      <c r="D9" s="1">
        <v>2.6</v>
      </c>
      <c r="E9" s="1">
        <v>2.4</v>
      </c>
      <c r="F9" s="1">
        <v>4.7</v>
      </c>
      <c r="G9" s="1">
        <v>3.1</v>
      </c>
    </row>
    <row r="10" spans="1:7" x14ac:dyDescent="0.3">
      <c r="A10" s="1" t="s">
        <v>34</v>
      </c>
      <c r="B10" s="1">
        <v>0.5</v>
      </c>
      <c r="C10" s="1">
        <v>0.8</v>
      </c>
      <c r="D10" s="1">
        <v>3.7</v>
      </c>
      <c r="E10" s="1">
        <v>7.8</v>
      </c>
      <c r="F10" s="1">
        <v>3.9</v>
      </c>
      <c r="G10" s="1">
        <v>3</v>
      </c>
    </row>
    <row r="11" spans="1:7" x14ac:dyDescent="0.3">
      <c r="A11" s="1" t="s">
        <v>33</v>
      </c>
      <c r="B11" s="1">
        <v>0.5</v>
      </c>
      <c r="C11" s="1">
        <v>0.8</v>
      </c>
      <c r="D11" s="1">
        <v>4.3</v>
      </c>
      <c r="E11" s="1">
        <v>9.8000000000000007</v>
      </c>
      <c r="F11" s="1">
        <v>3.1</v>
      </c>
      <c r="G11" s="1">
        <v>1.3</v>
      </c>
    </row>
    <row r="12" spans="1:7" x14ac:dyDescent="0.3">
      <c r="A12" s="1" t="s">
        <v>32</v>
      </c>
      <c r="B12" s="1">
        <v>1</v>
      </c>
      <c r="C12" s="1">
        <v>2.7</v>
      </c>
      <c r="D12" s="1">
        <v>5.0999999999999996</v>
      </c>
      <c r="E12" s="1">
        <v>4.3</v>
      </c>
      <c r="F12" s="1">
        <v>7.1</v>
      </c>
      <c r="G12" s="1">
        <v>2.4</v>
      </c>
    </row>
    <row r="13" spans="1:7" x14ac:dyDescent="0.3">
      <c r="A13" s="1" t="s">
        <v>50</v>
      </c>
      <c r="B13" s="1">
        <v>5</v>
      </c>
      <c r="C13" s="1">
        <v>3.5</v>
      </c>
      <c r="D13" s="1">
        <v>3.8</v>
      </c>
      <c r="E13" s="1">
        <v>3.1</v>
      </c>
      <c r="F13" s="1">
        <v>6.6</v>
      </c>
      <c r="G13" s="1">
        <v>2.1</v>
      </c>
    </row>
    <row r="14" spans="1:7" x14ac:dyDescent="0.3">
      <c r="A14" s="1" t="s">
        <v>51</v>
      </c>
      <c r="B14" s="1">
        <v>3.2</v>
      </c>
      <c r="C14" s="1">
        <v>4.9000000000000004</v>
      </c>
      <c r="D14" s="1">
        <v>3.1</v>
      </c>
      <c r="E14" s="1">
        <v>4.5999999999999996</v>
      </c>
      <c r="F14" s="1">
        <v>7.4</v>
      </c>
      <c r="G14" s="1">
        <v>1.8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/>
  </sheetViews>
  <sheetFormatPr baseColWidth="10" defaultColWidth="9.140625" defaultRowHeight="16.5" x14ac:dyDescent="0.3"/>
  <cols>
    <col min="1" max="2" width="20.7109375" style="1" customWidth="1"/>
  </cols>
  <sheetData>
    <row r="1" spans="1:2" x14ac:dyDescent="0.3">
      <c r="A1" s="2" t="s">
        <v>73</v>
      </c>
    </row>
    <row r="3" spans="1:2" x14ac:dyDescent="0.25">
      <c r="A3" s="2" t="s">
        <v>71</v>
      </c>
      <c r="B3" s="2" t="s">
        <v>72</v>
      </c>
    </row>
    <row r="4" spans="1:2" x14ac:dyDescent="0.3">
      <c r="A4" s="1" t="s">
        <v>59</v>
      </c>
      <c r="B4" s="1">
        <v>3.3</v>
      </c>
    </row>
    <row r="5" spans="1:2" x14ac:dyDescent="0.3">
      <c r="A5" s="1" t="s">
        <v>60</v>
      </c>
      <c r="B5" s="1">
        <v>-2.5</v>
      </c>
    </row>
    <row r="6" spans="1:2" x14ac:dyDescent="0.3">
      <c r="A6" s="1" t="s">
        <v>61</v>
      </c>
      <c r="B6" s="1">
        <v>1.2</v>
      </c>
    </row>
    <row r="7" spans="1:2" x14ac:dyDescent="0.3">
      <c r="A7" s="1" t="s">
        <v>62</v>
      </c>
      <c r="B7" s="1">
        <v>0.7</v>
      </c>
    </row>
    <row r="8" spans="1:2" x14ac:dyDescent="0.3">
      <c r="A8" s="1" t="s">
        <v>63</v>
      </c>
      <c r="B8" s="1">
        <v>-1.4</v>
      </c>
    </row>
    <row r="9" spans="1:2" x14ac:dyDescent="0.3">
      <c r="A9" s="1" t="s">
        <v>64</v>
      </c>
      <c r="B9" s="1">
        <v>-3.6</v>
      </c>
    </row>
    <row r="10" spans="1:2" x14ac:dyDescent="0.3">
      <c r="A10" s="1" t="s">
        <v>65</v>
      </c>
      <c r="B10" s="1">
        <v>-3.5</v>
      </c>
    </row>
    <row r="11" spans="1:2" x14ac:dyDescent="0.3">
      <c r="A11" s="1" t="s">
        <v>66</v>
      </c>
      <c r="B11" s="1">
        <v>-5.2</v>
      </c>
    </row>
    <row r="12" spans="1:2" x14ac:dyDescent="0.3">
      <c r="A12" s="1" t="s">
        <v>67</v>
      </c>
      <c r="B12" s="1">
        <v>-4.5</v>
      </c>
    </row>
    <row r="13" spans="1:2" x14ac:dyDescent="0.3">
      <c r="A13" s="1" t="s">
        <v>68</v>
      </c>
      <c r="B13" s="1">
        <v>-0.3</v>
      </c>
    </row>
    <row r="14" spans="1:2" x14ac:dyDescent="0.3">
      <c r="A14" s="1" t="s">
        <v>69</v>
      </c>
      <c r="B14" s="1">
        <v>4.9000000000000004</v>
      </c>
    </row>
    <row r="15" spans="1:2" x14ac:dyDescent="0.3">
      <c r="A15" s="1" t="s">
        <v>70</v>
      </c>
      <c r="B15" s="1">
        <v>-3.1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4"/>
  <sheetViews>
    <sheetView workbookViewId="0"/>
  </sheetViews>
  <sheetFormatPr baseColWidth="10" defaultColWidth="9.140625" defaultRowHeight="16.5" x14ac:dyDescent="0.3"/>
  <cols>
    <col min="1" max="7" width="20.7109375" style="1" customWidth="1"/>
  </cols>
  <sheetData>
    <row r="1" spans="1:7" x14ac:dyDescent="0.3">
      <c r="A1" s="2" t="s">
        <v>74</v>
      </c>
    </row>
    <row r="3" spans="1:7" x14ac:dyDescent="0.25">
      <c r="A3" s="2" t="s">
        <v>40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</row>
    <row r="4" spans="1:7" x14ac:dyDescent="0.3">
      <c r="A4" s="1" t="s">
        <v>39</v>
      </c>
      <c r="B4" s="1">
        <v>0.7</v>
      </c>
      <c r="C4" s="1">
        <v>0</v>
      </c>
      <c r="D4" s="1">
        <v>0</v>
      </c>
      <c r="E4" s="1">
        <v>8.3000000000000007</v>
      </c>
      <c r="F4" s="1">
        <v>1.1000000000000001</v>
      </c>
      <c r="G4" s="1">
        <v>0</v>
      </c>
    </row>
    <row r="5" spans="1:7" x14ac:dyDescent="0.3">
      <c r="A5" s="1" t="s">
        <v>36</v>
      </c>
      <c r="B5" s="1">
        <v>0.2</v>
      </c>
      <c r="C5" s="1">
        <v>0</v>
      </c>
      <c r="D5" s="1">
        <v>1.4</v>
      </c>
      <c r="E5" s="1">
        <v>4.5999999999999996</v>
      </c>
      <c r="F5" s="1">
        <v>4.8</v>
      </c>
      <c r="G5" s="1">
        <v>0.6</v>
      </c>
    </row>
    <row r="6" spans="1:7" x14ac:dyDescent="0.3">
      <c r="A6" s="1" t="s">
        <v>49</v>
      </c>
      <c r="B6" s="1">
        <v>2</v>
      </c>
      <c r="C6" s="1">
        <v>0</v>
      </c>
      <c r="D6" s="1">
        <v>0</v>
      </c>
      <c r="E6" s="1">
        <v>3.8</v>
      </c>
      <c r="F6" s="1">
        <v>7</v>
      </c>
      <c r="G6" s="1">
        <v>0</v>
      </c>
    </row>
    <row r="7" spans="1:7" x14ac:dyDescent="0.3">
      <c r="A7" s="1" t="s">
        <v>48</v>
      </c>
      <c r="B7" s="1">
        <v>4.5999999999999996</v>
      </c>
      <c r="C7" s="1">
        <v>0.3</v>
      </c>
      <c r="D7" s="1">
        <v>0.2</v>
      </c>
      <c r="E7" s="1">
        <v>3.4</v>
      </c>
      <c r="F7" s="1">
        <v>2.2000000000000002</v>
      </c>
      <c r="G7" s="1">
        <v>3.2</v>
      </c>
    </row>
    <row r="8" spans="1:7" x14ac:dyDescent="0.3">
      <c r="A8" s="1" t="s">
        <v>35</v>
      </c>
      <c r="B8" s="1">
        <v>3.4</v>
      </c>
      <c r="C8" s="1">
        <v>0.9</v>
      </c>
      <c r="D8" s="1">
        <v>0.2</v>
      </c>
      <c r="E8" s="1">
        <v>3</v>
      </c>
      <c r="F8" s="1">
        <v>4.4000000000000004</v>
      </c>
      <c r="G8" s="1">
        <v>2.2999999999999998</v>
      </c>
    </row>
    <row r="9" spans="1:7" x14ac:dyDescent="0.3">
      <c r="A9" s="1" t="s">
        <v>34</v>
      </c>
      <c r="B9" s="1">
        <v>0.5</v>
      </c>
      <c r="C9" s="1">
        <v>0.1</v>
      </c>
      <c r="D9" s="1">
        <v>0.2</v>
      </c>
      <c r="E9" s="1">
        <v>9.1</v>
      </c>
      <c r="F9" s="1">
        <v>2.6</v>
      </c>
      <c r="G9" s="1">
        <v>2.2000000000000002</v>
      </c>
    </row>
    <row r="10" spans="1:7" x14ac:dyDescent="0.3">
      <c r="A10" s="1" t="s">
        <v>38</v>
      </c>
      <c r="B10" s="1">
        <v>3.1</v>
      </c>
      <c r="C10" s="1">
        <v>0.3</v>
      </c>
      <c r="D10" s="1">
        <v>0.3</v>
      </c>
      <c r="E10" s="1">
        <v>6.9</v>
      </c>
      <c r="F10" s="1">
        <v>1.9</v>
      </c>
      <c r="G10" s="1">
        <v>2.4</v>
      </c>
    </row>
    <row r="11" spans="1:7" x14ac:dyDescent="0.3">
      <c r="A11" s="1" t="s">
        <v>32</v>
      </c>
      <c r="B11" s="1">
        <v>0.5</v>
      </c>
      <c r="C11" s="1">
        <v>1.7</v>
      </c>
      <c r="D11" s="1">
        <v>1.3</v>
      </c>
      <c r="E11" s="1">
        <v>4.9000000000000004</v>
      </c>
      <c r="F11" s="1">
        <v>6.3</v>
      </c>
      <c r="G11" s="1">
        <v>1.5</v>
      </c>
    </row>
    <row r="12" spans="1:7" x14ac:dyDescent="0.3">
      <c r="A12" s="1" t="s">
        <v>33</v>
      </c>
      <c r="B12" s="1">
        <v>0.4</v>
      </c>
      <c r="C12" s="1">
        <v>0</v>
      </c>
      <c r="D12" s="1">
        <v>0.4</v>
      </c>
      <c r="E12" s="1">
        <v>13.7</v>
      </c>
      <c r="F12" s="1">
        <v>2.6</v>
      </c>
      <c r="G12" s="1">
        <v>0</v>
      </c>
    </row>
    <row r="13" spans="1:7" x14ac:dyDescent="0.3">
      <c r="A13" s="1" t="s">
        <v>51</v>
      </c>
      <c r="B13" s="1">
        <v>2.9</v>
      </c>
      <c r="C13" s="1">
        <v>0.6</v>
      </c>
      <c r="D13" s="1">
        <v>0.2</v>
      </c>
      <c r="E13" s="1">
        <v>6</v>
      </c>
      <c r="F13" s="1">
        <v>6.1</v>
      </c>
      <c r="G13" s="1">
        <v>1.4</v>
      </c>
    </row>
    <row r="14" spans="1:7" x14ac:dyDescent="0.3">
      <c r="A14" s="1" t="s">
        <v>50</v>
      </c>
      <c r="B14" s="1">
        <v>5.2</v>
      </c>
      <c r="C14" s="1">
        <v>1.2</v>
      </c>
      <c r="D14" s="1">
        <v>0.2</v>
      </c>
      <c r="E14" s="1">
        <v>3.7</v>
      </c>
      <c r="F14" s="1">
        <v>5.9</v>
      </c>
      <c r="G14" s="1">
        <v>1.8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"/>
  <sheetViews>
    <sheetView workbookViewId="0"/>
  </sheetViews>
  <sheetFormatPr baseColWidth="10" defaultColWidth="9.140625" defaultRowHeight="16.5" x14ac:dyDescent="0.3"/>
  <cols>
    <col min="1" max="3" width="20.7109375" style="1" customWidth="1"/>
  </cols>
  <sheetData>
    <row r="1" spans="1:3" x14ac:dyDescent="0.3">
      <c r="A1" s="2" t="s">
        <v>83</v>
      </c>
    </row>
    <row r="3" spans="1:3" x14ac:dyDescent="0.25">
      <c r="A3" s="2" t="s">
        <v>71</v>
      </c>
      <c r="B3" s="2" t="s">
        <v>81</v>
      </c>
      <c r="C3" s="2" t="s">
        <v>82</v>
      </c>
    </row>
    <row r="4" spans="1:3" x14ac:dyDescent="0.3">
      <c r="A4" s="1" t="s">
        <v>75</v>
      </c>
      <c r="B4" s="1">
        <v>44.3</v>
      </c>
      <c r="C4" s="1">
        <v>25.4</v>
      </c>
    </row>
    <row r="5" spans="1:3" x14ac:dyDescent="0.3">
      <c r="A5" s="1" t="s">
        <v>76</v>
      </c>
      <c r="B5" s="1">
        <v>69.8</v>
      </c>
      <c r="C5" s="1">
        <v>57.6</v>
      </c>
    </row>
    <row r="6" spans="1:3" x14ac:dyDescent="0.3">
      <c r="A6" s="1" t="s">
        <v>77</v>
      </c>
      <c r="B6" s="1">
        <v>84.9</v>
      </c>
      <c r="C6" s="1">
        <v>65.599999999999994</v>
      </c>
    </row>
    <row r="7" spans="1:3" x14ac:dyDescent="0.3">
      <c r="A7" s="1" t="s">
        <v>78</v>
      </c>
      <c r="B7" s="1">
        <v>85.2</v>
      </c>
      <c r="C7" s="1">
        <v>65.8</v>
      </c>
    </row>
    <row r="8" spans="1:3" x14ac:dyDescent="0.3">
      <c r="A8" s="1" t="s">
        <v>79</v>
      </c>
      <c r="B8" s="1">
        <v>71.099999999999994</v>
      </c>
      <c r="C8" s="1">
        <v>45.5</v>
      </c>
    </row>
    <row r="9" spans="1:3" x14ac:dyDescent="0.3">
      <c r="A9" s="1" t="s">
        <v>80</v>
      </c>
      <c r="B9" s="1">
        <v>22.3</v>
      </c>
      <c r="C9" s="1">
        <v>12.5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/>
  </sheetViews>
  <sheetFormatPr baseColWidth="10" defaultColWidth="9.140625" defaultRowHeight="16.5" x14ac:dyDescent="0.3"/>
  <cols>
    <col min="1" max="4" width="20.7109375" style="1" customWidth="1"/>
  </cols>
  <sheetData>
    <row r="1" spans="1:4" x14ac:dyDescent="0.3">
      <c r="A1" s="2" t="s">
        <v>87</v>
      </c>
    </row>
    <row r="3" spans="1:4" x14ac:dyDescent="0.25">
      <c r="A3" s="2" t="s">
        <v>44</v>
      </c>
      <c r="B3" s="2" t="s">
        <v>84</v>
      </c>
      <c r="C3" s="2" t="s">
        <v>85</v>
      </c>
      <c r="D3" s="2" t="s">
        <v>86</v>
      </c>
    </row>
    <row r="4" spans="1:4" x14ac:dyDescent="0.3">
      <c r="A4" s="1">
        <v>2011</v>
      </c>
      <c r="B4" s="1">
        <v>-5.6</v>
      </c>
      <c r="C4" s="1">
        <v>0</v>
      </c>
      <c r="D4" s="1">
        <v>-5.6</v>
      </c>
    </row>
    <row r="5" spans="1:4" x14ac:dyDescent="0.3">
      <c r="A5" s="1">
        <v>2012</v>
      </c>
      <c r="B5" s="1">
        <v>-14.2</v>
      </c>
      <c r="C5" s="1">
        <v>2.5</v>
      </c>
      <c r="D5" s="1">
        <v>-11.7</v>
      </c>
    </row>
    <row r="6" spans="1:4" x14ac:dyDescent="0.3">
      <c r="A6" s="1">
        <v>2013</v>
      </c>
      <c r="B6" s="1">
        <v>-17.8</v>
      </c>
      <c r="C6" s="1">
        <v>4.9000000000000004</v>
      </c>
      <c r="D6" s="1">
        <v>-12.9</v>
      </c>
    </row>
    <row r="7" spans="1:4" x14ac:dyDescent="0.3">
      <c r="A7" s="1">
        <v>2014</v>
      </c>
      <c r="B7" s="1">
        <v>-19.2</v>
      </c>
      <c r="C7" s="1">
        <v>7.4</v>
      </c>
      <c r="D7" s="1">
        <v>-11.8</v>
      </c>
    </row>
    <row r="8" spans="1:4" x14ac:dyDescent="0.3">
      <c r="A8" s="1">
        <v>2015</v>
      </c>
      <c r="B8" s="1">
        <v>-19.100000000000001</v>
      </c>
      <c r="C8" s="1">
        <v>9.8000000000000007</v>
      </c>
      <c r="D8" s="1">
        <v>-9.3000000000000007</v>
      </c>
    </row>
    <row r="9" spans="1:4" x14ac:dyDescent="0.3">
      <c r="A9" s="1">
        <v>2016</v>
      </c>
      <c r="B9" s="1">
        <v>-17.3</v>
      </c>
      <c r="C9" s="1">
        <v>12.3</v>
      </c>
      <c r="D9" s="1">
        <v>-5</v>
      </c>
    </row>
    <row r="10" spans="1:4" x14ac:dyDescent="0.3">
      <c r="A10" s="1">
        <v>2017</v>
      </c>
      <c r="B10" s="1">
        <v>-13.9</v>
      </c>
      <c r="C10" s="1">
        <v>14.7</v>
      </c>
      <c r="D10" s="1">
        <v>0.8</v>
      </c>
    </row>
    <row r="11" spans="1:4" x14ac:dyDescent="0.3">
      <c r="A11" s="1">
        <v>2018</v>
      </c>
      <c r="B11" s="1">
        <v>-9.9</v>
      </c>
      <c r="C11" s="1">
        <v>17.2</v>
      </c>
      <c r="D11" s="1">
        <v>7.3</v>
      </c>
    </row>
    <row r="12" spans="1:4" x14ac:dyDescent="0.3">
      <c r="A12" s="1">
        <v>2019</v>
      </c>
      <c r="B12" s="1">
        <v>-5.6</v>
      </c>
      <c r="C12" s="1">
        <v>19.7</v>
      </c>
      <c r="D12" s="1">
        <v>14.1</v>
      </c>
    </row>
    <row r="13" spans="1:4" x14ac:dyDescent="0.3">
      <c r="A13" s="1">
        <v>2020</v>
      </c>
      <c r="B13" s="1">
        <v>-1</v>
      </c>
      <c r="C13" s="1">
        <v>22.1</v>
      </c>
      <c r="D13" s="1">
        <v>21.1</v>
      </c>
    </row>
    <row r="14" spans="1:4" x14ac:dyDescent="0.3">
      <c r="A14" s="1">
        <v>2021</v>
      </c>
      <c r="B14" s="1">
        <v>2.6</v>
      </c>
      <c r="C14" s="1">
        <v>24.6</v>
      </c>
      <c r="D14" s="1">
        <v>27.2</v>
      </c>
    </row>
    <row r="15" spans="1:4" x14ac:dyDescent="0.3">
      <c r="A15" s="1">
        <v>2022</v>
      </c>
      <c r="B15" s="1">
        <v>6.9</v>
      </c>
      <c r="C15" s="1">
        <v>27</v>
      </c>
      <c r="D15" s="1">
        <v>33.9</v>
      </c>
    </row>
    <row r="16" spans="1:4" x14ac:dyDescent="0.3">
      <c r="A16" s="1">
        <v>2023</v>
      </c>
      <c r="B16" s="1">
        <v>10</v>
      </c>
      <c r="C16" s="1">
        <v>29.5</v>
      </c>
      <c r="D16" s="1">
        <v>39.5</v>
      </c>
    </row>
    <row r="17" spans="1:4" x14ac:dyDescent="0.3">
      <c r="A17" s="1">
        <v>2024</v>
      </c>
      <c r="B17" s="1">
        <v>12.8</v>
      </c>
      <c r="C17" s="1">
        <v>31.9</v>
      </c>
      <c r="D17" s="1">
        <v>44.7</v>
      </c>
    </row>
    <row r="18" spans="1:4" x14ac:dyDescent="0.3">
      <c r="A18" s="1">
        <v>2025</v>
      </c>
      <c r="B18" s="1">
        <v>18.399999999999999</v>
      </c>
      <c r="C18" s="1">
        <v>34.4</v>
      </c>
      <c r="D18" s="1">
        <v>52.8</v>
      </c>
    </row>
    <row r="19" spans="1:4" x14ac:dyDescent="0.3">
      <c r="A19" s="1">
        <v>2026</v>
      </c>
      <c r="B19" s="1">
        <v>23</v>
      </c>
      <c r="C19" s="1">
        <v>36.799999999999997</v>
      </c>
      <c r="D19" s="1">
        <v>59.8</v>
      </c>
    </row>
    <row r="20" spans="1:4" x14ac:dyDescent="0.3">
      <c r="A20" s="1">
        <v>2027</v>
      </c>
      <c r="B20" s="1">
        <v>26.4</v>
      </c>
      <c r="C20" s="1">
        <v>39.299999999999997</v>
      </c>
      <c r="D20" s="1">
        <v>65.7</v>
      </c>
    </row>
    <row r="21" spans="1:4" x14ac:dyDescent="0.3">
      <c r="A21" s="1">
        <v>2028</v>
      </c>
      <c r="B21" s="1">
        <v>29.8</v>
      </c>
      <c r="C21" s="1">
        <v>41.1</v>
      </c>
      <c r="D21" s="1">
        <v>70.900000000000006</v>
      </c>
    </row>
    <row r="22" spans="1:4" x14ac:dyDescent="0.3">
      <c r="A22" s="1">
        <v>2029</v>
      </c>
      <c r="B22" s="1">
        <v>33</v>
      </c>
      <c r="C22" s="1">
        <v>42.9</v>
      </c>
      <c r="D22" s="1">
        <v>75.900000000000006</v>
      </c>
    </row>
    <row r="23" spans="1:4" x14ac:dyDescent="0.3">
      <c r="A23" s="1">
        <v>2030</v>
      </c>
      <c r="B23" s="1">
        <v>36.9</v>
      </c>
      <c r="C23" s="1">
        <v>44.8</v>
      </c>
      <c r="D23" s="1">
        <v>81.7</v>
      </c>
    </row>
    <row r="24" spans="1:4" x14ac:dyDescent="0.3">
      <c r="A24" s="1">
        <v>2031</v>
      </c>
      <c r="B24" s="1">
        <v>41.9</v>
      </c>
      <c r="C24" s="1">
        <v>46.8</v>
      </c>
      <c r="D24" s="1">
        <v>88.7</v>
      </c>
    </row>
    <row r="25" spans="1:4" x14ac:dyDescent="0.3">
      <c r="A25" s="1">
        <v>2032</v>
      </c>
      <c r="B25" s="1">
        <v>47.2</v>
      </c>
      <c r="C25" s="1">
        <v>48.8</v>
      </c>
      <c r="D25" s="1">
        <v>96</v>
      </c>
    </row>
    <row r="26" spans="1:4" x14ac:dyDescent="0.3">
      <c r="A26" s="1">
        <v>2033</v>
      </c>
      <c r="B26" s="1">
        <v>52.6</v>
      </c>
      <c r="C26" s="1">
        <v>50.8</v>
      </c>
      <c r="D26" s="1">
        <v>103.4</v>
      </c>
    </row>
    <row r="27" spans="1:4" x14ac:dyDescent="0.3">
      <c r="A27" s="1">
        <v>2034</v>
      </c>
      <c r="B27" s="1">
        <v>57.7</v>
      </c>
      <c r="C27" s="1">
        <v>53</v>
      </c>
      <c r="D27" s="1">
        <v>110.7</v>
      </c>
    </row>
    <row r="28" spans="1:4" x14ac:dyDescent="0.3">
      <c r="A28" s="1">
        <v>2035</v>
      </c>
      <c r="B28" s="1">
        <v>62.7</v>
      </c>
      <c r="C28" s="1">
        <v>55.1</v>
      </c>
      <c r="D28" s="1">
        <v>117.8</v>
      </c>
    </row>
    <row r="29" spans="1:4" x14ac:dyDescent="0.3">
      <c r="A29" s="1">
        <v>2036</v>
      </c>
      <c r="B29" s="1">
        <v>68</v>
      </c>
      <c r="C29" s="1">
        <v>57.2</v>
      </c>
      <c r="D29" s="1">
        <v>125.2</v>
      </c>
    </row>
    <row r="30" spans="1:4" x14ac:dyDescent="0.3">
      <c r="A30" s="1">
        <v>2037</v>
      </c>
      <c r="B30" s="1">
        <v>73.3</v>
      </c>
      <c r="C30" s="1">
        <v>59.4</v>
      </c>
      <c r="D30" s="1">
        <v>132.69999999999999</v>
      </c>
    </row>
    <row r="31" spans="1:4" x14ac:dyDescent="0.3">
      <c r="A31" s="1">
        <v>2038</v>
      </c>
      <c r="B31" s="1">
        <v>78.7</v>
      </c>
      <c r="C31" s="1">
        <v>61.4</v>
      </c>
      <c r="D31" s="1">
        <v>140.1</v>
      </c>
    </row>
    <row r="32" spans="1:4" x14ac:dyDescent="0.3">
      <c r="A32" s="1">
        <v>2039</v>
      </c>
      <c r="B32" s="1">
        <v>84.2</v>
      </c>
      <c r="C32" s="1">
        <v>63.3</v>
      </c>
      <c r="D32" s="1">
        <v>147.5</v>
      </c>
    </row>
    <row r="33" spans="1:4" x14ac:dyDescent="0.3">
      <c r="A33" s="1">
        <v>2040</v>
      </c>
      <c r="B33" s="1">
        <v>89.5</v>
      </c>
      <c r="C33" s="1">
        <v>65.3</v>
      </c>
      <c r="D33" s="1">
        <v>154.80000000000001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82B2037CEBE042A1F8C1E90AB48A56" ma:contentTypeVersion="2" ma:contentTypeDescription="Opprett et nytt dokument." ma:contentTypeScope="" ma:versionID="04e7a0e690272c5f6cbbfc5a98224170">
  <xsd:schema xmlns:xsd="http://www.w3.org/2001/XMLSchema" xmlns:xs="http://www.w3.org/2001/XMLSchema" xmlns:p="http://schemas.microsoft.com/office/2006/metadata/properties" xmlns:ns2="b00675b6-a8dc-4ce8-8f46-cd05c3650c57" targetNamespace="http://schemas.microsoft.com/office/2006/metadata/properties" ma:root="true" ma:fieldsID="44b7de39ef63c624d6ecab461cb741d0" ns2:_="">
    <xsd:import namespace="b00675b6-a8dc-4ce8-8f46-cd05c3650c5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0675b6-a8dc-4ce8-8f46-cd05c3650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E5DA89-36DE-49FB-9BB2-AA3BC2BC7B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206BA2-F430-4075-928C-E4A23EE8F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0675b6-a8dc-4ce8-8f46-cd05c3650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EA1845-F0AA-4530-AFCB-151FC8EDF83D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b00675b6-a8dc-4ce8-8f46-cd05c3650c57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23</vt:i4>
      </vt:variant>
    </vt:vector>
  </HeadingPairs>
  <TitlesOfParts>
    <vt:vector size="23" baseType="lpstr">
      <vt:lpstr>Innhold</vt:lpstr>
      <vt:lpstr>Fig5-2 </vt:lpstr>
      <vt:lpstr>Fig5-3 </vt:lpstr>
      <vt:lpstr>Fig5-4 </vt:lpstr>
      <vt:lpstr>Fig5-5 </vt:lpstr>
      <vt:lpstr>Fig5-6 </vt:lpstr>
      <vt:lpstr>Fig5-7 </vt:lpstr>
      <vt:lpstr>Fig5-8 </vt:lpstr>
      <vt:lpstr>Fig5-9 </vt:lpstr>
      <vt:lpstr>Fig5-10 </vt:lpstr>
      <vt:lpstr>Fig5-11 </vt:lpstr>
      <vt:lpstr>Fig5-12 </vt:lpstr>
      <vt:lpstr>Fig5-13 </vt:lpstr>
      <vt:lpstr>Fig5-14 </vt:lpstr>
      <vt:lpstr>Fig5-15 </vt:lpstr>
      <vt:lpstr>Fig5-16 </vt:lpstr>
      <vt:lpstr>Fig5-17 </vt:lpstr>
      <vt:lpstr>Fig5-18 </vt:lpstr>
      <vt:lpstr>Fig5-19 </vt:lpstr>
      <vt:lpstr>Fig5-21 </vt:lpstr>
      <vt:lpstr>Fig5-22 </vt:lpstr>
      <vt:lpstr>Fig5-23 </vt:lpstr>
      <vt:lpstr>Fig5-24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Ingvild Aasen Knudsen</cp:lastModifiedBy>
  <dcterms:created xsi:type="dcterms:W3CDTF">2025-10-07T11:54:24Z</dcterms:created>
  <dcterms:modified xsi:type="dcterms:W3CDTF">2025-10-07T12:21:14Z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0x0101004282B2037CEBE042A1F8C1E90AB48A56</vt:lpwstr>
  </property>
</Properties>
</file>