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p.felles.dep.no/sites/c83412/NB27/Tallene bak figurene/"/>
    </mc:Choice>
  </mc:AlternateContent>
  <xr:revisionPtr revIDLastSave="0" documentId="13_ncr:20000001_{0C8575CE-FB21-49DF-9EBB-C28A5BE6ECC1}" xr6:coauthVersionLast="47" xr6:coauthVersionMax="47" xr10:uidLastSave="{00000000-0000-0000-0000-000000000000}"/>
  <bookViews>
    <workbookView xWindow="26895" yWindow="0" windowWidth="24810" windowHeight="20985" xr2:uid="{00000000-000D-0000-FFFF-FFFF00000000}"/>
  </bookViews>
  <sheets>
    <sheet name="Innhold" sheetId="1" r:id="rId1"/>
    <sheet name="Fig4-1" sheetId="2" r:id="rId2"/>
    <sheet name="Fig4-2" sheetId="3" r:id="rId3"/>
    <sheet name="Fig4-3" sheetId="4" r:id="rId4"/>
    <sheet name="Fig4-4" sheetId="5" r:id="rId5"/>
    <sheet name="Fig4-5" sheetId="6" r:id="rId6"/>
    <sheet name="Fig4-6" sheetId="7" r:id="rId7"/>
    <sheet name="Fig4-7" sheetId="8" r:id="rId8"/>
    <sheet name="Fig4-8" sheetId="9" r:id="rId9"/>
    <sheet name="Fig4-9" sheetId="10" r:id="rId10"/>
    <sheet name="Fig4-10" sheetId="11" r:id="rId11"/>
    <sheet name="Fig4-11" sheetId="12" r:id="rId12"/>
    <sheet name="Fig4-12" sheetId="13" r:id="rId13"/>
    <sheet name="Fig4-13" sheetId="14" r:id="rId14"/>
    <sheet name="Fig4-14" sheetId="15" r:id="rId15"/>
    <sheet name="Fig4-15" sheetId="1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6" i="1" l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<sst xmlns="http://schemas.openxmlformats.org/spreadsheetml/2006/main" count="458" uniqueCount="265">
  <si>
    <t>Lønnkostnader i industrien. Prosent av  faktorinntekter. 2006–2025</t>
  </si>
  <si>
    <t>Årslønn. Endring fra året før. Prosent.  2014–2027</t>
  </si>
  <si>
    <t>Utvikling i markedsverdien til Statens pensjonsfond. Mrd. kroner. 1996–første halvår 2026</t>
  </si>
  <si>
    <t>Bidrag til verdiendring i SPU. Mrd. kroner. Første halvår 2026</t>
  </si>
  <si>
    <t>Sammensetning av investeringene i SPU. Prosent. 30. juni 2026</t>
  </si>
  <si>
    <t>Utestående markedsgjeld. Mrd. kroner. 2015–første halvår 2026</t>
  </si>
  <si>
    <t>Klimagassutslipp etter type prising i Norge. Prosent av samlede utslipp. 1990–2024</t>
  </si>
  <si>
    <t>Utslipp av NOX. 1 000 tonn. 1990-2050</t>
  </si>
  <si>
    <t>Utslipp av SO2. 1 000 tonn. 1990-2050</t>
  </si>
  <si>
    <t>Utslipp av NMVOC. 1000 tonn.   1990–2050</t>
  </si>
  <si>
    <t>Utslipp av NH3. 1 000 tonn. 1990-2050</t>
  </si>
  <si>
    <t>Utslipp av PM2,5. 1 000 tonn. 1990-2050</t>
  </si>
  <si>
    <t>Innhold</t>
  </si>
  <si>
    <t>Figurtittel</t>
  </si>
  <si>
    <t>1983-03-31</t>
  </si>
  <si>
    <t>1983-06-30</t>
  </si>
  <si>
    <t>1983-09-30</t>
  </si>
  <si>
    <t>1983-12-31</t>
  </si>
  <si>
    <t>1984-03-31</t>
  </si>
  <si>
    <t>1984-06-30</t>
  </si>
  <si>
    <t>1984-09-30</t>
  </si>
  <si>
    <t>1984-12-31</t>
  </si>
  <si>
    <t>1985-03-31</t>
  </si>
  <si>
    <t>1985-06-30</t>
  </si>
  <si>
    <t>1985-09-30</t>
  </si>
  <si>
    <t>1985-12-31</t>
  </si>
  <si>
    <t>1986-03-31</t>
  </si>
  <si>
    <t>1986-06-30</t>
  </si>
  <si>
    <t>1986-09-30</t>
  </si>
  <si>
    <t>1986-12-31</t>
  </si>
  <si>
    <t>1987-03-31</t>
  </si>
  <si>
    <t>1987-06-30</t>
  </si>
  <si>
    <t>1987-09-30</t>
  </si>
  <si>
    <t>1987-12-31</t>
  </si>
  <si>
    <t>1988-03-31</t>
  </si>
  <si>
    <t>1988-06-30</t>
  </si>
  <si>
    <t>1988-09-30</t>
  </si>
  <si>
    <t>1988-12-31</t>
  </si>
  <si>
    <t>1989-03-31</t>
  </si>
  <si>
    <t>1989-06-30</t>
  </si>
  <si>
    <t>1989-09-30</t>
  </si>
  <si>
    <t>1989-12-31</t>
  </si>
  <si>
    <t>1990-03-31</t>
  </si>
  <si>
    <t>1990-06-30</t>
  </si>
  <si>
    <t>1990-09-30</t>
  </si>
  <si>
    <t>1990-12-31</t>
  </si>
  <si>
    <t>1991-03-31</t>
  </si>
  <si>
    <t>1991-06-30</t>
  </si>
  <si>
    <t>1991-09-30</t>
  </si>
  <si>
    <t>1991-12-31</t>
  </si>
  <si>
    <t>1992-03-31</t>
  </si>
  <si>
    <t>1992-06-30</t>
  </si>
  <si>
    <t>1992-09-30</t>
  </si>
  <si>
    <t>1992-12-31</t>
  </si>
  <si>
    <t>1993-03-31</t>
  </si>
  <si>
    <t>1993-06-30</t>
  </si>
  <si>
    <t>1993-09-30</t>
  </si>
  <si>
    <t>1993-12-31</t>
  </si>
  <si>
    <t>1994-03-31</t>
  </si>
  <si>
    <t>1994-06-30</t>
  </si>
  <si>
    <t>1994-09-30</t>
  </si>
  <si>
    <t>1994-12-31</t>
  </si>
  <si>
    <t>1995-03-31</t>
  </si>
  <si>
    <t>1995-06-30</t>
  </si>
  <si>
    <t>1995-09-30</t>
  </si>
  <si>
    <t>1995-12-31</t>
  </si>
  <si>
    <t>1996-03-31</t>
  </si>
  <si>
    <t>1996-06-30</t>
  </si>
  <si>
    <t>1996-09-30</t>
  </si>
  <si>
    <t>1996-12-31</t>
  </si>
  <si>
    <t>1997-03-31</t>
  </si>
  <si>
    <t>1997-06-30</t>
  </si>
  <si>
    <t>1997-09-30</t>
  </si>
  <si>
    <t>1997-12-31</t>
  </si>
  <si>
    <t>1998-03-31</t>
  </si>
  <si>
    <t>1998-06-30</t>
  </si>
  <si>
    <t>1998-09-30</t>
  </si>
  <si>
    <t>1998-12-31</t>
  </si>
  <si>
    <t>1999-03-31</t>
  </si>
  <si>
    <t>1999-06-30</t>
  </si>
  <si>
    <t>1999-09-30</t>
  </si>
  <si>
    <t>1999-12-31</t>
  </si>
  <si>
    <t>2000-03-31</t>
  </si>
  <si>
    <t>2000-06-30</t>
  </si>
  <si>
    <t>2000-09-30</t>
  </si>
  <si>
    <t>2000-12-31</t>
  </si>
  <si>
    <t>2001-03-31</t>
  </si>
  <si>
    <t>2001-06-30</t>
  </si>
  <si>
    <t>2001-09-30</t>
  </si>
  <si>
    <t>2001-12-31</t>
  </si>
  <si>
    <t>2002-03-31</t>
  </si>
  <si>
    <t>2002-06-30</t>
  </si>
  <si>
    <t>2002-09-30</t>
  </si>
  <si>
    <t>2002-12-31</t>
  </si>
  <si>
    <t>2003-03-31</t>
  </si>
  <si>
    <t>2003-06-30</t>
  </si>
  <si>
    <t>2003-09-30</t>
  </si>
  <si>
    <t>2003-12-31</t>
  </si>
  <si>
    <t>2004-03-31</t>
  </si>
  <si>
    <t>2004-06-30</t>
  </si>
  <si>
    <t>2004-09-30</t>
  </si>
  <si>
    <t>2004-12-31</t>
  </si>
  <si>
    <t>2005-03-31</t>
  </si>
  <si>
    <t>2005-06-30</t>
  </si>
  <si>
    <t>2005-09-30</t>
  </si>
  <si>
    <t>2005-12-31</t>
  </si>
  <si>
    <t>2006-03-31</t>
  </si>
  <si>
    <t>2006-06-30</t>
  </si>
  <si>
    <t>2006-09-30</t>
  </si>
  <si>
    <t>2006-12-31</t>
  </si>
  <si>
    <t>2007-03-31</t>
  </si>
  <si>
    <t>2007-06-30</t>
  </si>
  <si>
    <t>2007-09-30</t>
  </si>
  <si>
    <t>2007-12-31</t>
  </si>
  <si>
    <t>2008-03-31</t>
  </si>
  <si>
    <t>2008-06-30</t>
  </si>
  <si>
    <t>2008-09-30</t>
  </si>
  <si>
    <t>2008-12-31</t>
  </si>
  <si>
    <t>2009-03-31</t>
  </si>
  <si>
    <t>2009-06-30</t>
  </si>
  <si>
    <t>2009-09-30</t>
  </si>
  <si>
    <t>2009-12-31</t>
  </si>
  <si>
    <t>2010-03-31</t>
  </si>
  <si>
    <t>2010-06-30</t>
  </si>
  <si>
    <t>2010-09-30</t>
  </si>
  <si>
    <t>2010-12-31</t>
  </si>
  <si>
    <t>2011-03-31</t>
  </si>
  <si>
    <t>2011-06-30</t>
  </si>
  <si>
    <t>2011-09-30</t>
  </si>
  <si>
    <t>2011-12-31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</si>
  <si>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</si>
  <si>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</si>
  <si>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</si>
  <si>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</si>
  <si>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</si>
  <si>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</si>
  <si>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</si>
  <si>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</si>
  <si>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</si>
  <si>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</si>
  <si>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</si>
  <si>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</si>
  <si>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</si>
  <si>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</si>
  <si>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</si>
  <si>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</si>
  <si>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</si>
  <si>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</si>
  <si>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</si>
  <si>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</si>
  <si>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</si>
  <si>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</si>
  <si>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</si>
  <si>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</si>
  <si>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</si>
  <si>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</si>
  <si>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</si>
  <si>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</si>
  <si>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</si>
  <si>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</si>
  <si>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</si>
  <si>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</si>
  <si>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</si>
  <si>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</si>
  <si>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</si>
  <si>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</si>
  <si>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</si>
  <si>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</si>
  <si>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</si>
  <si>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</si>
  <si>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</si>
  <si>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</si>
  <si>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</si>
  <si>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</si>
  <si>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</si>
  <si>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</si>
  <si>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</si>
  <si>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</si>
  <si>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</si>
  <si>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</si>
  <si>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</si>
  <si>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</si>
  <si>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</si>
  <si>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</si>
  <si>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</si>
  <si>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</si>
  <si>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</si>
  <si>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</si>
  <si>
    <t>Kvartal</t>
  </si>
  <si>
    <t>Gjeldsbelastning (venstre akse)</t>
  </si>
  <si>
    <t>Gjeldsbetjeningsgrad (høyre akse)</t>
  </si>
  <si>
    <t>Rentebelastning (høyre akse)</t>
  </si>
  <si>
    <t>Fig4-1</t>
  </si>
  <si>
    <t>Boligpriser i forhold til disponibel inntekt</t>
  </si>
  <si>
    <t>Fig4-2</t>
  </si>
  <si>
    <t>År</t>
  </si>
  <si>
    <t>Industri</t>
  </si>
  <si>
    <t>Verkstedsindustri og skipsbygging mv.</t>
  </si>
  <si>
    <t>Råvarebasert industri</t>
  </si>
  <si>
    <t>Øvrig industri</t>
  </si>
  <si>
    <t>Fig4-3</t>
  </si>
  <si>
    <t xml:space="preserve">Samlet lønnsvekst </t>
  </si>
  <si>
    <t>Frontfagsrammen</t>
  </si>
  <si>
    <t>Lønnsvekst i industrien</t>
  </si>
  <si>
    <t>Anslag årslønn</t>
  </si>
  <si>
    <t>Fig4-4</t>
  </si>
  <si>
    <t>SPN</t>
  </si>
  <si>
    <t>SPU</t>
  </si>
  <si>
    <t>Fig4-5</t>
  </si>
  <si>
    <t>Avkastning</t>
  </si>
  <si>
    <t>Kronekurs</t>
  </si>
  <si>
    <t>Kostnader</t>
  </si>
  <si>
    <t>Kategori</t>
  </si>
  <si>
    <t>Bidrag</t>
  </si>
  <si>
    <t>Totalt</t>
  </si>
  <si>
    <t>Fig4-6</t>
  </si>
  <si>
    <t>Aksjer</t>
  </si>
  <si>
    <t>Obligasjoner</t>
  </si>
  <si>
    <t>Unotert eiendom</t>
  </si>
  <si>
    <t>Unotert infrastruktur</t>
  </si>
  <si>
    <t>Fordeling. Prosent</t>
  </si>
  <si>
    <t>Fig4-7</t>
  </si>
  <si>
    <t>Statsobligasjoner</t>
  </si>
  <si>
    <t>Statskasseveksler</t>
  </si>
  <si>
    <t>Fig4-8</t>
  </si>
  <si>
    <t>Ingen prising</t>
  </si>
  <si>
    <t>Kun avgift</t>
  </si>
  <si>
    <t>Kvoteplikt og avgift</t>
  </si>
  <si>
    <t>Kun kvoteplikt</t>
  </si>
  <si>
    <t>Fig4-9</t>
  </si>
  <si>
    <t>Olje og gass</t>
  </si>
  <si>
    <t>Industri og bergverk</t>
  </si>
  <si>
    <t>Energiforsyning</t>
  </si>
  <si>
    <t>Oppvarming</t>
  </si>
  <si>
    <t>Veitrafikk</t>
  </si>
  <si>
    <t>Sjøfart og fiske mv.</t>
  </si>
  <si>
    <t>Jordbruk</t>
  </si>
  <si>
    <t>Andre</t>
  </si>
  <si>
    <t>Olje og gass anslag</t>
  </si>
  <si>
    <t>Industri og bergverk anslag</t>
  </si>
  <si>
    <t>Energiforsyning anslag</t>
  </si>
  <si>
    <t>Oppvarming anslag</t>
  </si>
  <si>
    <t>Veitrafikk anslag</t>
  </si>
  <si>
    <t>Sjøfart og fiske mv. anslag</t>
  </si>
  <si>
    <t>Jordbruk anslag</t>
  </si>
  <si>
    <t>Andre anslag</t>
  </si>
  <si>
    <t>Fig4-10</t>
  </si>
  <si>
    <t>NOX</t>
  </si>
  <si>
    <t>Fremskriving</t>
  </si>
  <si>
    <t>Göteborg-protokollen</t>
  </si>
  <si>
    <t>Fig4-11</t>
  </si>
  <si>
    <t>SO2</t>
  </si>
  <si>
    <t>Fig4-12</t>
  </si>
  <si>
    <t>NMVOC</t>
  </si>
  <si>
    <t>Fig4-13</t>
  </si>
  <si>
    <t>NH3</t>
  </si>
  <si>
    <t>Fig4-14</t>
  </si>
  <si>
    <t>PM2.5</t>
  </si>
  <si>
    <t>Fig4-15</t>
  </si>
  <si>
    <t>Netto kontantstrøm</t>
  </si>
  <si>
    <t>Oljekorrigert underskudd mv.</t>
  </si>
  <si>
    <t>Verdiøkning</t>
  </si>
  <si>
    <t>Husholdningenes gjeldsbelastning, gjeldsbetjeningsgrad og rentebelastning. 1. kvartal 1983 – 2. kvartal 2026</t>
  </si>
  <si>
    <t xml:space="preserve">Boligpriser i forhold til disponibel inntekt. Prosent. 1. kvartal 1983–1. kvartal 2026. Indeks. 4. kvartal 1998=100. </t>
  </si>
  <si>
    <t>Utslipp1 av klimagasser etter hovedkildene i utslippsregnskapet. Mill. tonn CO2-ekvivalenter. 1990-2050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</si>
</sst>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Open Sans"/>
      <family val="2"/>
    </font>
    <font>
      <b/>
      <sz val="11"/>
      <color theme="1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C8D5E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top"/>
    </xf>
    <xf numFmtId="164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workbookViewId="0">
      <selection activeCell="B27" sqref="B27"/>
    </sheetView>
  </sheetViews>
  <sheetFormatPr baseColWidth="10" defaultColWidth="9.140625" defaultRowHeight="16.5" x14ac:dyDescent="0.3"/>
  <cols>
    <col min="1" max="1" width="20.7109375" style="1" customWidth="1"/>
    <col min="2" max="2" width="160.7109375" style="1" customWidth="1"/>
  </cols>
  <sheetData>
    <row r="1" spans="1:2" x14ac:dyDescent="0.25">
      <c r="A1" s="2" t="s">
        <v>12</v>
      </c>
      <c r="B1" s="2" t="s">
        <v>13</v>
      </c>
    </row>
    <row r="2" spans="1:2" x14ac:dyDescent="0.3">
      <c r="A2" s="1" t="str">
        <f>HYPERLINK("#'Fig4-1'!A1", "Fig4-1")</f>
        <v>Fig4-1</v>
      </c>
      <c r="B2" s="1" t="s">
        <v>262</v>
      </c>
    </row>
    <row r="3" spans="1:2" x14ac:dyDescent="0.3">
      <c r="A3" s="1" t="str">
        <f>HYPERLINK("#'Fig4-2'!A1", "Fig4-2")</f>
        <v>Fig4-2</v>
      </c>
      <c r="B3" s="1" t="s">
        <v>263</v>
      </c>
    </row>
    <row r="4" spans="1:2" x14ac:dyDescent="0.3">
      <c r="A4" s="1" t="str">
        <f>HYPERLINK("#'Fig4-3'!A1", "Fig4-3")</f>
        <v>Fig4-3</v>
      </c>
      <c r="B4" s="1" t="s">
        <v>0</v>
      </c>
    </row>
    <row r="5" spans="1:2" x14ac:dyDescent="0.3">
      <c r="A5" s="1" t="str">
        <f>HYPERLINK("#'Fig4-4'!A1", "Fig4-4")</f>
        <v>Fig4-4</v>
      </c>
      <c r="B5" s="1" t="s">
        <v>1</v>
      </c>
    </row>
    <row r="6" spans="1:2" x14ac:dyDescent="0.3">
      <c r="A6" s="1" t="str">
        <f>HYPERLINK("#'Fig4-5'!A1", "Fig4-5")</f>
        <v>Fig4-5</v>
      </c>
      <c r="B6" s="1" t="s">
        <v>2</v>
      </c>
    </row>
    <row r="7" spans="1:2" x14ac:dyDescent="0.3">
      <c r="A7" s="1" t="str">
        <f>HYPERLINK("#'Fig4-6'!A1", "Fig4-6")</f>
        <v>Fig4-6</v>
      </c>
      <c r="B7" s="1" t="s">
        <v>3</v>
      </c>
    </row>
    <row r="8" spans="1:2" x14ac:dyDescent="0.3">
      <c r="A8" s="1" t="str">
        <f>HYPERLINK("#'Fig4-7'!A1", "Fig4-7")</f>
        <v>Fig4-7</v>
      </c>
      <c r="B8" s="1" t="s">
        <v>4</v>
      </c>
    </row>
    <row r="9" spans="1:2" x14ac:dyDescent="0.3">
      <c r="A9" s="1" t="str">
        <f>HYPERLINK("#'Fig4-8'!A1", "Fig4-8")</f>
        <v>Fig4-8</v>
      </c>
      <c r="B9" s="1" t="s">
        <v>5</v>
      </c>
    </row>
    <row r="10" spans="1:2" x14ac:dyDescent="0.3">
      <c r="A10" s="1" t="str">
        <f>HYPERLINK("#'Fig4-9'!A1", "Fig4-9")</f>
        <v>Fig4-9</v>
      </c>
      <c r="B10" s="1" t="s">
        <v>6</v>
      </c>
    </row>
    <row r="11" spans="1:2" x14ac:dyDescent="0.3">
      <c r="A11" s="1" t="str">
        <f>HYPERLINK("#'Fig4-10'!A1", "Fig4-10")</f>
        <v>Fig4-10</v>
      </c>
      <c r="B11" s="1" t="s">
        <v>264</v>
      </c>
    </row>
    <row r="12" spans="1:2" x14ac:dyDescent="0.3">
      <c r="A12" s="1" t="str">
        <f>HYPERLINK("#'Fig4-11'!A1", "Fig4-11")</f>
        <v>Fig4-11</v>
      </c>
      <c r="B12" s="1" t="s">
        <v>7</v>
      </c>
    </row>
    <row r="13" spans="1:2" x14ac:dyDescent="0.3">
      <c r="A13" s="1" t="str">
        <f>HYPERLINK("#'Fig4-12'!A1", "Fig4-12")</f>
        <v>Fig4-12</v>
      </c>
      <c r="B13" s="1" t="s">
        <v>8</v>
      </c>
    </row>
    <row r="14" spans="1:2" x14ac:dyDescent="0.3">
      <c r="A14" s="1" t="str">
        <f>HYPERLINK("#'Fig4-13'!A1", "Fig4-13")</f>
        <v>Fig4-13</v>
      </c>
      <c r="B14" s="1" t="s">
        <v>9</v>
      </c>
    </row>
    <row r="15" spans="1:2" x14ac:dyDescent="0.3">
      <c r="A15" s="1" t="str">
        <f>HYPERLINK("#'Fig4-14'!A1", "Fig4-14")</f>
        <v>Fig4-14</v>
      </c>
      <c r="B15" s="1" t="s">
        <v>10</v>
      </c>
    </row>
    <row r="16" spans="1:2" x14ac:dyDescent="0.3">
      <c r="A16" s="1" t="str">
        <f>HYPERLINK("#'Fig4-15'!A1", "Fig4-15")</f>
        <v>Fig4-15</v>
      </c>
      <c r="B16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7"/>
  <sheetViews>
    <sheetView workbookViewId="0">
      <selection activeCell="H18" sqref="H18"/>
    </sheetView>
  </sheetViews>
  <sheetFormatPr baseColWidth="10" defaultColWidth="9.140625" defaultRowHeight="16.5" x14ac:dyDescent="0.3"/>
  <cols>
    <col min="1" max="1" width="20.7109375" style="1" customWidth="1"/>
    <col min="2" max="2" width="35.42578125" style="1" bestFit="1" customWidth="1"/>
    <col min="3" max="3" width="38.28515625" style="1" bestFit="1" customWidth="1"/>
    <col min="4" max="4" width="33.28515625" style="1" bestFit="1" customWidth="1"/>
  </cols>
  <sheetData>
    <row r="1" spans="1:4" x14ac:dyDescent="0.3">
      <c r="A1" s="2" t="s">
        <v>192</v>
      </c>
    </row>
    <row r="3" spans="1:4" x14ac:dyDescent="0.25">
      <c r="A3" s="2" t="s">
        <v>188</v>
      </c>
      <c r="B3" s="2" t="s">
        <v>189</v>
      </c>
      <c r="C3" s="2" t="s">
        <v>190</v>
      </c>
      <c r="D3" s="2" t="s">
        <v>191</v>
      </c>
    </row>
    <row r="4" spans="1:4" x14ac:dyDescent="0.3">
      <c r="A4" s="1" t="s">
        <v>14</v>
      </c>
      <c r="B4" s="3">
        <v>92.24</v>
      </c>
      <c r="C4" s="3">
        <v>7.34</v>
      </c>
      <c r="D4" s="3">
        <v>6.17</v>
      </c>
    </row>
    <row r="5" spans="1:4" x14ac:dyDescent="0.3">
      <c r="A5" s="1" t="s">
        <v>15</v>
      </c>
      <c r="B5" s="3">
        <v>93.94</v>
      </c>
      <c r="C5" s="3">
        <v>7.41</v>
      </c>
      <c r="D5" s="3">
        <v>6.24</v>
      </c>
    </row>
    <row r="6" spans="1:4" x14ac:dyDescent="0.3">
      <c r="A6" s="1" t="s">
        <v>16</v>
      </c>
      <c r="B6" s="3">
        <v>93.74</v>
      </c>
      <c r="C6" s="3">
        <v>7.54</v>
      </c>
      <c r="D6" s="3">
        <v>6.35</v>
      </c>
    </row>
    <row r="7" spans="1:4" x14ac:dyDescent="0.3">
      <c r="A7" s="1" t="s">
        <v>17</v>
      </c>
      <c r="B7" s="3">
        <v>95.92</v>
      </c>
      <c r="C7" s="3">
        <v>7.49</v>
      </c>
      <c r="D7" s="3">
        <v>6.31</v>
      </c>
    </row>
    <row r="8" spans="1:4" x14ac:dyDescent="0.3">
      <c r="A8" s="1" t="s">
        <v>18</v>
      </c>
      <c r="B8" s="3">
        <v>97.19</v>
      </c>
      <c r="C8" s="3">
        <v>7.44</v>
      </c>
      <c r="D8" s="3">
        <v>6.22</v>
      </c>
    </row>
    <row r="9" spans="1:4" x14ac:dyDescent="0.3">
      <c r="A9" s="1" t="s">
        <v>19</v>
      </c>
      <c r="B9" s="3">
        <v>99.08</v>
      </c>
      <c r="C9" s="3">
        <v>7.56</v>
      </c>
      <c r="D9" s="3">
        <v>6.33</v>
      </c>
    </row>
    <row r="10" spans="1:4" x14ac:dyDescent="0.3">
      <c r="A10" s="1" t="s">
        <v>20</v>
      </c>
      <c r="B10" s="3">
        <v>99.92</v>
      </c>
      <c r="C10" s="3">
        <v>7.63</v>
      </c>
      <c r="D10" s="3">
        <v>6.37</v>
      </c>
    </row>
    <row r="11" spans="1:4" x14ac:dyDescent="0.3">
      <c r="A11" s="1" t="s">
        <v>21</v>
      </c>
      <c r="B11" s="3">
        <v>102.66</v>
      </c>
      <c r="C11" s="3">
        <v>7.62</v>
      </c>
      <c r="D11" s="3">
        <v>6.31</v>
      </c>
    </row>
    <row r="12" spans="1:4" x14ac:dyDescent="0.3">
      <c r="A12" s="1" t="s">
        <v>22</v>
      </c>
      <c r="B12" s="3">
        <v>104.06</v>
      </c>
      <c r="C12" s="3">
        <v>8.09</v>
      </c>
      <c r="D12" s="3">
        <v>6.79</v>
      </c>
    </row>
    <row r="13" spans="1:4" x14ac:dyDescent="0.3">
      <c r="A13" s="1" t="s">
        <v>23</v>
      </c>
      <c r="B13" s="3">
        <v>107.54</v>
      </c>
      <c r="C13" s="3">
        <v>8.16</v>
      </c>
      <c r="D13" s="3">
        <v>6.84</v>
      </c>
    </row>
    <row r="14" spans="1:4" x14ac:dyDescent="0.3">
      <c r="A14" s="1" t="s">
        <v>24</v>
      </c>
      <c r="B14" s="3">
        <v>110.35</v>
      </c>
      <c r="C14" s="3">
        <v>8.43</v>
      </c>
      <c r="D14" s="3">
        <v>7.08</v>
      </c>
    </row>
    <row r="15" spans="1:4" x14ac:dyDescent="0.3">
      <c r="A15" s="1" t="s">
        <v>25</v>
      </c>
      <c r="B15" s="3">
        <v>116.74</v>
      </c>
      <c r="C15" s="3">
        <v>8.66</v>
      </c>
      <c r="D15" s="3">
        <v>7.28</v>
      </c>
    </row>
    <row r="16" spans="1:4" x14ac:dyDescent="0.3">
      <c r="A16" s="1" t="s">
        <v>26</v>
      </c>
      <c r="B16" s="3">
        <v>118.51</v>
      </c>
      <c r="C16" s="3">
        <v>9.34</v>
      </c>
      <c r="D16" s="3">
        <v>7.9</v>
      </c>
    </row>
    <row r="17" spans="1:4" x14ac:dyDescent="0.3">
      <c r="A17" s="1" t="s">
        <v>27</v>
      </c>
      <c r="B17" s="3">
        <v>123.87</v>
      </c>
      <c r="C17" s="3">
        <v>9.6199999999999992</v>
      </c>
      <c r="D17" s="3">
        <v>8.2799999999999994</v>
      </c>
    </row>
    <row r="18" spans="1:4" x14ac:dyDescent="0.3">
      <c r="A18" s="1" t="s">
        <v>28</v>
      </c>
      <c r="B18" s="3">
        <v>126.08</v>
      </c>
      <c r="C18" s="3">
        <v>10.199999999999999</v>
      </c>
      <c r="D18" s="3">
        <v>8.8800000000000008</v>
      </c>
    </row>
    <row r="19" spans="1:4" x14ac:dyDescent="0.3">
      <c r="A19" s="1" t="s">
        <v>29</v>
      </c>
      <c r="B19" s="3">
        <v>128.88999999999999</v>
      </c>
      <c r="C19" s="3">
        <v>10.55</v>
      </c>
      <c r="D19" s="3">
        <v>9.31</v>
      </c>
    </row>
    <row r="20" spans="1:4" x14ac:dyDescent="0.3">
      <c r="A20" s="1" t="s">
        <v>30</v>
      </c>
      <c r="B20" s="3">
        <v>131.52000000000001</v>
      </c>
      <c r="C20" s="3">
        <v>11.85</v>
      </c>
      <c r="D20" s="3">
        <v>10.71</v>
      </c>
    </row>
    <row r="21" spans="1:4" x14ac:dyDescent="0.3">
      <c r="A21" s="1" t="s">
        <v>31</v>
      </c>
      <c r="B21" s="3">
        <v>134.62</v>
      </c>
      <c r="C21" s="3">
        <v>12.21</v>
      </c>
      <c r="D21" s="3">
        <v>11.06</v>
      </c>
    </row>
    <row r="22" spans="1:4" x14ac:dyDescent="0.3">
      <c r="A22" s="1" t="s">
        <v>32</v>
      </c>
      <c r="B22" s="3">
        <v>138.07</v>
      </c>
      <c r="C22" s="3">
        <v>12.62</v>
      </c>
      <c r="D22" s="3">
        <v>11.48</v>
      </c>
    </row>
    <row r="23" spans="1:4" x14ac:dyDescent="0.3">
      <c r="A23" s="1" t="s">
        <v>33</v>
      </c>
      <c r="B23" s="3">
        <v>146.13999999999999</v>
      </c>
      <c r="C23" s="3">
        <v>13.07</v>
      </c>
      <c r="D23" s="3">
        <v>11.94</v>
      </c>
    </row>
    <row r="24" spans="1:4" x14ac:dyDescent="0.3">
      <c r="A24" s="1" t="s">
        <v>34</v>
      </c>
      <c r="B24" s="3">
        <v>145.30000000000001</v>
      </c>
      <c r="C24" s="3">
        <v>13.42</v>
      </c>
      <c r="D24" s="3">
        <v>12.18</v>
      </c>
    </row>
    <row r="25" spans="1:4" x14ac:dyDescent="0.3">
      <c r="A25" s="1" t="s">
        <v>35</v>
      </c>
      <c r="B25" s="3">
        <v>146.71</v>
      </c>
      <c r="C25" s="3">
        <v>13.38</v>
      </c>
      <c r="D25" s="3">
        <v>12.13</v>
      </c>
    </row>
    <row r="26" spans="1:4" x14ac:dyDescent="0.3">
      <c r="A26" s="1" t="s">
        <v>36</v>
      </c>
      <c r="B26" s="3">
        <v>147.16</v>
      </c>
      <c r="C26" s="3">
        <v>13.44</v>
      </c>
      <c r="D26" s="3">
        <v>12.15</v>
      </c>
    </row>
    <row r="27" spans="1:4" x14ac:dyDescent="0.3">
      <c r="A27" s="1" t="s">
        <v>37</v>
      </c>
      <c r="B27" s="3">
        <v>150.59</v>
      </c>
      <c r="C27" s="3">
        <v>13.52</v>
      </c>
      <c r="D27" s="3">
        <v>12.21</v>
      </c>
    </row>
    <row r="28" spans="1:4" x14ac:dyDescent="0.3">
      <c r="A28" s="1" t="s">
        <v>38</v>
      </c>
      <c r="B28" s="3">
        <v>147.86000000000001</v>
      </c>
      <c r="C28" s="3">
        <v>13.78</v>
      </c>
      <c r="D28" s="3">
        <v>12.46</v>
      </c>
    </row>
    <row r="29" spans="1:4" x14ac:dyDescent="0.3">
      <c r="A29" s="1" t="s">
        <v>39</v>
      </c>
      <c r="B29" s="3">
        <v>147.31</v>
      </c>
      <c r="C29" s="3">
        <v>13.15</v>
      </c>
      <c r="D29" s="3">
        <v>11.74</v>
      </c>
    </row>
    <row r="30" spans="1:4" x14ac:dyDescent="0.3">
      <c r="A30" s="1" t="s">
        <v>40</v>
      </c>
      <c r="B30" s="3">
        <v>146.79</v>
      </c>
      <c r="C30" s="3">
        <v>12.84</v>
      </c>
      <c r="D30" s="3">
        <v>11.33</v>
      </c>
    </row>
    <row r="31" spans="1:4" x14ac:dyDescent="0.3">
      <c r="A31" s="1" t="s">
        <v>41</v>
      </c>
      <c r="B31" s="3">
        <v>149.33000000000001</v>
      </c>
      <c r="C31" s="3">
        <v>12.64</v>
      </c>
      <c r="D31" s="3">
        <v>11.06</v>
      </c>
    </row>
    <row r="32" spans="1:4" x14ac:dyDescent="0.3">
      <c r="A32" s="1" t="s">
        <v>42</v>
      </c>
      <c r="B32" s="3">
        <v>147.33000000000001</v>
      </c>
      <c r="C32" s="3">
        <v>13.13</v>
      </c>
      <c r="D32" s="3">
        <v>11.56</v>
      </c>
    </row>
    <row r="33" spans="1:4" x14ac:dyDescent="0.3">
      <c r="A33" s="1" t="s">
        <v>43</v>
      </c>
      <c r="B33" s="3">
        <v>147.31</v>
      </c>
      <c r="C33" s="3">
        <v>12.97</v>
      </c>
      <c r="D33" s="3">
        <v>11.42</v>
      </c>
    </row>
    <row r="34" spans="1:4" x14ac:dyDescent="0.3">
      <c r="A34" s="1" t="s">
        <v>44</v>
      </c>
      <c r="B34" s="3">
        <v>144.85</v>
      </c>
      <c r="C34" s="3">
        <v>12.86</v>
      </c>
      <c r="D34" s="3">
        <v>11.32</v>
      </c>
    </row>
    <row r="35" spans="1:4" x14ac:dyDescent="0.3">
      <c r="A35" s="1" t="s">
        <v>45</v>
      </c>
      <c r="B35" s="3">
        <v>145.5</v>
      </c>
      <c r="C35" s="3">
        <v>12.64</v>
      </c>
      <c r="D35" s="3">
        <v>11.09</v>
      </c>
    </row>
    <row r="36" spans="1:4" x14ac:dyDescent="0.3">
      <c r="A36" s="1" t="s">
        <v>46</v>
      </c>
      <c r="B36" s="3">
        <v>142.24</v>
      </c>
      <c r="C36" s="3">
        <v>12.67</v>
      </c>
      <c r="D36" s="3">
        <v>10.98</v>
      </c>
    </row>
    <row r="37" spans="1:4" x14ac:dyDescent="0.3">
      <c r="A37" s="1" t="s">
        <v>47</v>
      </c>
      <c r="B37" s="3">
        <v>139.9</v>
      </c>
      <c r="C37" s="3">
        <v>12.39</v>
      </c>
      <c r="D37" s="3">
        <v>10.7</v>
      </c>
    </row>
    <row r="38" spans="1:4" x14ac:dyDescent="0.3">
      <c r="A38" s="1" t="s">
        <v>48</v>
      </c>
      <c r="B38" s="3">
        <v>136.53</v>
      </c>
      <c r="C38" s="3">
        <v>12.09</v>
      </c>
      <c r="D38" s="3">
        <v>10.39</v>
      </c>
    </row>
    <row r="39" spans="1:4" x14ac:dyDescent="0.3">
      <c r="A39" s="1" t="s">
        <v>49</v>
      </c>
      <c r="B39" s="3">
        <v>135.68</v>
      </c>
      <c r="C39" s="3">
        <v>11.8</v>
      </c>
      <c r="D39" s="3">
        <v>10.119999999999999</v>
      </c>
    </row>
    <row r="40" spans="1:4" x14ac:dyDescent="0.3">
      <c r="A40" s="1" t="s">
        <v>50</v>
      </c>
      <c r="B40" s="3">
        <v>132.38</v>
      </c>
      <c r="C40" s="3">
        <v>13.12</v>
      </c>
      <c r="D40" s="3">
        <v>11.53</v>
      </c>
    </row>
    <row r="41" spans="1:4" x14ac:dyDescent="0.3">
      <c r="A41" s="1" t="s">
        <v>51</v>
      </c>
      <c r="B41" s="3">
        <v>129.63999999999999</v>
      </c>
      <c r="C41" s="3">
        <v>12.67</v>
      </c>
      <c r="D41" s="3">
        <v>11.04</v>
      </c>
    </row>
    <row r="42" spans="1:4" x14ac:dyDescent="0.3">
      <c r="A42" s="1" t="s">
        <v>52</v>
      </c>
      <c r="B42" s="3">
        <v>126.61</v>
      </c>
      <c r="C42" s="3">
        <v>12.51</v>
      </c>
      <c r="D42" s="3">
        <v>10.94</v>
      </c>
    </row>
    <row r="43" spans="1:4" x14ac:dyDescent="0.3">
      <c r="A43" s="1" t="s">
        <v>53</v>
      </c>
      <c r="B43" s="3">
        <v>126.49</v>
      </c>
      <c r="C43" s="3">
        <v>12.45</v>
      </c>
      <c r="D43" s="3">
        <v>10.99</v>
      </c>
    </row>
    <row r="44" spans="1:4" x14ac:dyDescent="0.3">
      <c r="A44" s="1" t="s">
        <v>54</v>
      </c>
      <c r="B44" s="3">
        <v>122.5</v>
      </c>
      <c r="C44" s="3">
        <v>12.26</v>
      </c>
      <c r="D44" s="3">
        <v>10.73</v>
      </c>
    </row>
    <row r="45" spans="1:4" x14ac:dyDescent="0.3">
      <c r="A45" s="1" t="s">
        <v>55</v>
      </c>
      <c r="B45" s="3">
        <v>120.32</v>
      </c>
      <c r="C45" s="3">
        <v>11.26</v>
      </c>
      <c r="D45" s="3">
        <v>9.52</v>
      </c>
    </row>
    <row r="46" spans="1:4" x14ac:dyDescent="0.3">
      <c r="A46" s="1" t="s">
        <v>56</v>
      </c>
      <c r="B46" s="3">
        <v>118.04</v>
      </c>
      <c r="C46" s="3">
        <v>10.43</v>
      </c>
      <c r="D46" s="3">
        <v>8.39</v>
      </c>
    </row>
    <row r="47" spans="1:4" x14ac:dyDescent="0.3">
      <c r="A47" s="1" t="s">
        <v>57</v>
      </c>
      <c r="B47" s="3">
        <v>117.69</v>
      </c>
      <c r="C47" s="3">
        <v>9.7100000000000009</v>
      </c>
      <c r="D47" s="3">
        <v>7.42</v>
      </c>
    </row>
    <row r="48" spans="1:4" x14ac:dyDescent="0.3">
      <c r="A48" s="1" t="s">
        <v>58</v>
      </c>
      <c r="B48" s="3">
        <v>116.04</v>
      </c>
      <c r="C48" s="3">
        <v>9.86</v>
      </c>
      <c r="D48" s="3">
        <v>7.61</v>
      </c>
    </row>
    <row r="49" spans="1:4" x14ac:dyDescent="0.3">
      <c r="A49" s="1" t="s">
        <v>59</v>
      </c>
      <c r="B49" s="3">
        <v>115.57</v>
      </c>
      <c r="C49" s="3">
        <v>9.51</v>
      </c>
      <c r="D49" s="3">
        <v>7.17</v>
      </c>
    </row>
    <row r="50" spans="1:4" x14ac:dyDescent="0.3">
      <c r="A50" s="1" t="s">
        <v>60</v>
      </c>
      <c r="B50" s="3">
        <v>115.26</v>
      </c>
      <c r="C50" s="3">
        <v>9.34</v>
      </c>
      <c r="D50" s="3">
        <v>6.94</v>
      </c>
    </row>
    <row r="51" spans="1:4" x14ac:dyDescent="0.3">
      <c r="A51" s="1" t="s">
        <v>61</v>
      </c>
      <c r="B51" s="3">
        <v>115.74</v>
      </c>
      <c r="C51" s="3">
        <v>9.3800000000000008</v>
      </c>
      <c r="D51" s="3">
        <v>7</v>
      </c>
    </row>
    <row r="52" spans="1:4" x14ac:dyDescent="0.3">
      <c r="A52" s="1" t="s">
        <v>62</v>
      </c>
      <c r="B52" s="3">
        <v>113.94</v>
      </c>
      <c r="C52" s="3">
        <v>9.3699999999999992</v>
      </c>
      <c r="D52" s="3">
        <v>6.98</v>
      </c>
    </row>
    <row r="53" spans="1:4" x14ac:dyDescent="0.3">
      <c r="A53" s="1" t="s">
        <v>63</v>
      </c>
      <c r="B53" s="3">
        <v>113.8</v>
      </c>
      <c r="C53" s="3">
        <v>9.1199999999999992</v>
      </c>
      <c r="D53" s="3">
        <v>6.7</v>
      </c>
    </row>
    <row r="54" spans="1:4" x14ac:dyDescent="0.3">
      <c r="A54" s="1" t="s">
        <v>64</v>
      </c>
      <c r="B54" s="3">
        <v>113.8</v>
      </c>
      <c r="C54" s="3">
        <v>9.07</v>
      </c>
      <c r="D54" s="3">
        <v>6.62</v>
      </c>
    </row>
    <row r="55" spans="1:4" x14ac:dyDescent="0.3">
      <c r="A55" s="1" t="s">
        <v>65</v>
      </c>
      <c r="B55" s="3">
        <v>113.6</v>
      </c>
      <c r="C55" s="3">
        <v>8.99</v>
      </c>
      <c r="D55" s="3">
        <v>6.52</v>
      </c>
    </row>
    <row r="56" spans="1:4" x14ac:dyDescent="0.3">
      <c r="A56" s="1" t="s">
        <v>66</v>
      </c>
      <c r="B56" s="3">
        <v>113.92</v>
      </c>
      <c r="C56" s="3">
        <v>8.9499999999999993</v>
      </c>
      <c r="D56" s="3">
        <v>6.42</v>
      </c>
    </row>
    <row r="57" spans="1:4" x14ac:dyDescent="0.3">
      <c r="A57" s="1" t="s">
        <v>67</v>
      </c>
      <c r="B57" s="3">
        <v>114.08</v>
      </c>
      <c r="C57" s="3">
        <v>8.86</v>
      </c>
      <c r="D57" s="3">
        <v>6.25</v>
      </c>
    </row>
    <row r="58" spans="1:4" x14ac:dyDescent="0.3">
      <c r="A58" s="1" t="s">
        <v>68</v>
      </c>
      <c r="B58" s="3">
        <v>114.63</v>
      </c>
      <c r="C58" s="3">
        <v>8.77</v>
      </c>
      <c r="D58" s="3">
        <v>6.11</v>
      </c>
    </row>
    <row r="59" spans="1:4" x14ac:dyDescent="0.3">
      <c r="A59" s="1" t="s">
        <v>69</v>
      </c>
      <c r="B59" s="3">
        <v>114.93</v>
      </c>
      <c r="C59" s="3">
        <v>8.6999999999999993</v>
      </c>
      <c r="D59" s="3">
        <v>5.95</v>
      </c>
    </row>
    <row r="60" spans="1:4" x14ac:dyDescent="0.3">
      <c r="A60" s="1" t="s">
        <v>70</v>
      </c>
      <c r="B60" s="3">
        <v>114.77</v>
      </c>
      <c r="C60" s="3">
        <v>8.3000000000000007</v>
      </c>
      <c r="D60" s="3">
        <v>5.22</v>
      </c>
    </row>
    <row r="61" spans="1:4" x14ac:dyDescent="0.3">
      <c r="A61" s="1" t="s">
        <v>71</v>
      </c>
      <c r="B61" s="3">
        <v>114.99</v>
      </c>
      <c r="C61" s="3">
        <v>8.1300000000000008</v>
      </c>
      <c r="D61" s="3">
        <v>4.8899999999999997</v>
      </c>
    </row>
    <row r="62" spans="1:4" x14ac:dyDescent="0.3">
      <c r="A62" s="1" t="s">
        <v>72</v>
      </c>
      <c r="B62" s="3">
        <v>115.66</v>
      </c>
      <c r="C62" s="3">
        <v>8.18</v>
      </c>
      <c r="D62" s="3">
        <v>4.96</v>
      </c>
    </row>
    <row r="63" spans="1:4" x14ac:dyDescent="0.3">
      <c r="A63" s="1" t="s">
        <v>73</v>
      </c>
      <c r="B63" s="3">
        <v>116.61</v>
      </c>
      <c r="C63" s="3">
        <v>8.2799999999999994</v>
      </c>
      <c r="D63" s="3">
        <v>5.07</v>
      </c>
    </row>
    <row r="64" spans="1:4" x14ac:dyDescent="0.3">
      <c r="A64" s="1" t="s">
        <v>74</v>
      </c>
      <c r="B64" s="3">
        <v>116.82</v>
      </c>
      <c r="C64" s="3">
        <v>8.08</v>
      </c>
      <c r="D64" s="3">
        <v>4.6100000000000003</v>
      </c>
    </row>
    <row r="65" spans="1:4" x14ac:dyDescent="0.3">
      <c r="A65" s="1" t="s">
        <v>75</v>
      </c>
      <c r="B65" s="3">
        <v>117.38</v>
      </c>
      <c r="C65" s="3">
        <v>8.1199999999999992</v>
      </c>
      <c r="D65" s="3">
        <v>4.7</v>
      </c>
    </row>
    <row r="66" spans="1:4" x14ac:dyDescent="0.3">
      <c r="A66" s="1" t="s">
        <v>76</v>
      </c>
      <c r="B66" s="3">
        <v>116.34</v>
      </c>
      <c r="C66" s="3">
        <v>8.81</v>
      </c>
      <c r="D66" s="3">
        <v>6</v>
      </c>
    </row>
    <row r="67" spans="1:4" x14ac:dyDescent="0.3">
      <c r="A67" s="1" t="s">
        <v>77</v>
      </c>
      <c r="B67" s="3">
        <v>114.91</v>
      </c>
      <c r="C67" s="3">
        <v>9.43</v>
      </c>
      <c r="D67" s="3">
        <v>7.13</v>
      </c>
    </row>
    <row r="68" spans="1:4" x14ac:dyDescent="0.3">
      <c r="A68" s="1" t="s">
        <v>78</v>
      </c>
      <c r="B68" s="3">
        <v>113.93</v>
      </c>
      <c r="C68" s="3">
        <v>9.1999999999999993</v>
      </c>
      <c r="D68" s="3">
        <v>6.82</v>
      </c>
    </row>
    <row r="69" spans="1:4" x14ac:dyDescent="0.3">
      <c r="A69" s="1" t="s">
        <v>79</v>
      </c>
      <c r="B69" s="3">
        <v>114.57</v>
      </c>
      <c r="C69" s="3">
        <v>8.94</v>
      </c>
      <c r="D69" s="3">
        <v>6.41</v>
      </c>
    </row>
    <row r="70" spans="1:4" x14ac:dyDescent="0.3">
      <c r="A70" s="1" t="s">
        <v>80</v>
      </c>
      <c r="B70" s="3">
        <v>116.49</v>
      </c>
      <c r="C70" s="3">
        <v>8.84</v>
      </c>
      <c r="D70" s="3">
        <v>6.15</v>
      </c>
    </row>
    <row r="71" spans="1:4" x14ac:dyDescent="0.3">
      <c r="A71" s="1" t="s">
        <v>81</v>
      </c>
      <c r="B71" s="3">
        <v>118.94</v>
      </c>
      <c r="C71" s="3">
        <v>8.8699999999999992</v>
      </c>
      <c r="D71" s="3">
        <v>6.03</v>
      </c>
    </row>
    <row r="72" spans="1:4" x14ac:dyDescent="0.3">
      <c r="A72" s="1" t="s">
        <v>82</v>
      </c>
      <c r="B72" s="3">
        <v>120.4</v>
      </c>
      <c r="C72" s="3">
        <v>8.85</v>
      </c>
      <c r="D72" s="3">
        <v>5.83</v>
      </c>
    </row>
    <row r="73" spans="1:4" x14ac:dyDescent="0.3">
      <c r="A73" s="1" t="s">
        <v>83</v>
      </c>
      <c r="B73" s="3">
        <v>123.39</v>
      </c>
      <c r="C73" s="3">
        <v>9.1</v>
      </c>
      <c r="D73" s="3">
        <v>6.14</v>
      </c>
    </row>
    <row r="74" spans="1:4" x14ac:dyDescent="0.3">
      <c r="A74" s="1" t="s">
        <v>84</v>
      </c>
      <c r="B74" s="3">
        <v>124.78</v>
      </c>
      <c r="C74" s="3">
        <v>9.52</v>
      </c>
      <c r="D74" s="3">
        <v>6.73</v>
      </c>
    </row>
    <row r="75" spans="1:4" x14ac:dyDescent="0.3">
      <c r="A75" s="1" t="s">
        <v>85</v>
      </c>
      <c r="B75" s="3">
        <v>126.37</v>
      </c>
      <c r="C75" s="3">
        <v>9.77</v>
      </c>
      <c r="D75" s="3">
        <v>7.04</v>
      </c>
    </row>
    <row r="76" spans="1:4" x14ac:dyDescent="0.3">
      <c r="A76" s="1" t="s">
        <v>86</v>
      </c>
      <c r="B76" s="3">
        <v>127.84</v>
      </c>
      <c r="C76" s="3">
        <v>9.9700000000000006</v>
      </c>
      <c r="D76" s="3">
        <v>7.24</v>
      </c>
    </row>
    <row r="77" spans="1:4" x14ac:dyDescent="0.3">
      <c r="A77" s="1" t="s">
        <v>87</v>
      </c>
      <c r="B77" s="3">
        <v>130.13</v>
      </c>
      <c r="C77" s="3">
        <v>9.98</v>
      </c>
      <c r="D77" s="3">
        <v>7.18</v>
      </c>
    </row>
    <row r="78" spans="1:4" x14ac:dyDescent="0.3">
      <c r="A78" s="1" t="s">
        <v>88</v>
      </c>
      <c r="B78" s="3">
        <v>132.79</v>
      </c>
      <c r="C78" s="3">
        <v>10.39</v>
      </c>
      <c r="D78" s="3">
        <v>7.64</v>
      </c>
    </row>
    <row r="79" spans="1:4" x14ac:dyDescent="0.3">
      <c r="A79" s="1" t="s">
        <v>89</v>
      </c>
      <c r="B79" s="3">
        <v>135.29</v>
      </c>
      <c r="C79" s="3">
        <v>10.32</v>
      </c>
      <c r="D79" s="3">
        <v>7.37</v>
      </c>
    </row>
    <row r="80" spans="1:4" x14ac:dyDescent="0.3">
      <c r="A80" s="1" t="s">
        <v>90</v>
      </c>
      <c r="B80" s="3">
        <v>136.19999999999999</v>
      </c>
      <c r="C80" s="3">
        <v>10.43</v>
      </c>
      <c r="D80" s="3">
        <v>7.4</v>
      </c>
    </row>
    <row r="81" spans="1:4" x14ac:dyDescent="0.3">
      <c r="A81" s="1" t="s">
        <v>91</v>
      </c>
      <c r="B81" s="3">
        <v>138.33000000000001</v>
      </c>
      <c r="C81" s="3">
        <v>10.41</v>
      </c>
      <c r="D81" s="3">
        <v>7.33</v>
      </c>
    </row>
    <row r="82" spans="1:4" x14ac:dyDescent="0.3">
      <c r="A82" s="1" t="s">
        <v>92</v>
      </c>
      <c r="B82" s="3">
        <v>138.69999999999999</v>
      </c>
      <c r="C82" s="3">
        <v>10.58</v>
      </c>
      <c r="D82" s="3">
        <v>7.55</v>
      </c>
    </row>
    <row r="83" spans="1:4" x14ac:dyDescent="0.3">
      <c r="A83" s="1" t="s">
        <v>93</v>
      </c>
      <c r="B83" s="3">
        <v>138.93</v>
      </c>
      <c r="C83" s="3">
        <v>10.73</v>
      </c>
      <c r="D83" s="3">
        <v>7.75</v>
      </c>
    </row>
    <row r="84" spans="1:4" x14ac:dyDescent="0.3">
      <c r="A84" s="1" t="s">
        <v>94</v>
      </c>
      <c r="B84" s="3">
        <v>140.22999999999999</v>
      </c>
      <c r="C84" s="3">
        <v>10.74</v>
      </c>
      <c r="D84" s="3">
        <v>7.66</v>
      </c>
    </row>
    <row r="85" spans="1:4" x14ac:dyDescent="0.3">
      <c r="A85" s="1" t="s">
        <v>95</v>
      </c>
      <c r="B85" s="3">
        <v>142.30000000000001</v>
      </c>
      <c r="C85" s="3">
        <v>10.44</v>
      </c>
      <c r="D85" s="3">
        <v>7.02</v>
      </c>
    </row>
    <row r="86" spans="1:4" x14ac:dyDescent="0.3">
      <c r="A86" s="1" t="s">
        <v>96</v>
      </c>
      <c r="B86" s="3">
        <v>144.69999999999999</v>
      </c>
      <c r="C86" s="3">
        <v>10.02</v>
      </c>
      <c r="D86" s="3">
        <v>6.06</v>
      </c>
    </row>
    <row r="87" spans="1:4" x14ac:dyDescent="0.3">
      <c r="A87" s="1" t="s">
        <v>97</v>
      </c>
      <c r="B87" s="3">
        <v>147.05000000000001</v>
      </c>
      <c r="C87" s="3">
        <v>9.7100000000000009</v>
      </c>
      <c r="D87" s="3">
        <v>5.16</v>
      </c>
    </row>
    <row r="88" spans="1:4" x14ac:dyDescent="0.3">
      <c r="A88" s="1" t="s">
        <v>98</v>
      </c>
      <c r="B88" s="3">
        <v>148.58000000000001</v>
      </c>
      <c r="C88" s="3">
        <v>9.7100000000000009</v>
      </c>
      <c r="D88" s="3">
        <v>4.9400000000000004</v>
      </c>
    </row>
    <row r="89" spans="1:4" x14ac:dyDescent="0.3">
      <c r="A89" s="1" t="s">
        <v>99</v>
      </c>
      <c r="B89" s="3">
        <v>150.93</v>
      </c>
      <c r="C89" s="3">
        <v>9.6999999999999993</v>
      </c>
      <c r="D89" s="3">
        <v>4.7300000000000004</v>
      </c>
    </row>
    <row r="90" spans="1:4" x14ac:dyDescent="0.3">
      <c r="A90" s="1" t="s">
        <v>100</v>
      </c>
      <c r="B90" s="3">
        <v>153.34</v>
      </c>
      <c r="C90" s="3">
        <v>9.83</v>
      </c>
      <c r="D90" s="3">
        <v>4.68</v>
      </c>
    </row>
    <row r="91" spans="1:4" x14ac:dyDescent="0.3">
      <c r="A91" s="1" t="s">
        <v>101</v>
      </c>
      <c r="B91" s="3">
        <v>156.80000000000001</v>
      </c>
      <c r="C91" s="3">
        <v>9.94</v>
      </c>
      <c r="D91" s="3">
        <v>4.6500000000000004</v>
      </c>
    </row>
    <row r="92" spans="1:4" x14ac:dyDescent="0.3">
      <c r="A92" s="1" t="s">
        <v>102</v>
      </c>
      <c r="B92" s="3">
        <v>159.25</v>
      </c>
      <c r="C92" s="3">
        <v>10.08</v>
      </c>
      <c r="D92" s="3">
        <v>4.59</v>
      </c>
    </row>
    <row r="93" spans="1:4" x14ac:dyDescent="0.3">
      <c r="A93" s="1" t="s">
        <v>103</v>
      </c>
      <c r="B93" s="3">
        <v>162.85</v>
      </c>
      <c r="C93" s="3">
        <v>10.19</v>
      </c>
      <c r="D93" s="3">
        <v>4.6100000000000003</v>
      </c>
    </row>
    <row r="94" spans="1:4" x14ac:dyDescent="0.3">
      <c r="A94" s="1" t="s">
        <v>104</v>
      </c>
      <c r="B94" s="3">
        <v>165.72</v>
      </c>
      <c r="C94" s="3">
        <v>10.4</v>
      </c>
      <c r="D94" s="3">
        <v>4.68</v>
      </c>
    </row>
    <row r="95" spans="1:4" x14ac:dyDescent="0.3">
      <c r="A95" s="1" t="s">
        <v>105</v>
      </c>
      <c r="B95" s="3">
        <v>169.47</v>
      </c>
      <c r="C95" s="3">
        <v>10.6</v>
      </c>
      <c r="D95" s="3">
        <v>4.82</v>
      </c>
    </row>
    <row r="96" spans="1:4" x14ac:dyDescent="0.3">
      <c r="A96" s="1" t="s">
        <v>106</v>
      </c>
      <c r="B96" s="3">
        <v>171.59</v>
      </c>
      <c r="C96" s="3">
        <v>10.82</v>
      </c>
      <c r="D96" s="3">
        <v>4.9800000000000004</v>
      </c>
    </row>
    <row r="97" spans="1:4" x14ac:dyDescent="0.3">
      <c r="A97" s="1" t="s">
        <v>107</v>
      </c>
      <c r="B97" s="3">
        <v>175.21</v>
      </c>
      <c r="C97" s="3">
        <v>11.02</v>
      </c>
      <c r="D97" s="3">
        <v>5.15</v>
      </c>
    </row>
    <row r="98" spans="1:4" x14ac:dyDescent="0.3">
      <c r="A98" s="1" t="s">
        <v>108</v>
      </c>
      <c r="B98" s="3">
        <v>177.66</v>
      </c>
      <c r="C98" s="3">
        <v>11.17</v>
      </c>
      <c r="D98" s="3">
        <v>5.17</v>
      </c>
    </row>
    <row r="99" spans="1:4" x14ac:dyDescent="0.3">
      <c r="A99" s="1" t="s">
        <v>109</v>
      </c>
      <c r="B99" s="3">
        <v>180.48</v>
      </c>
      <c r="C99" s="3">
        <v>11.47</v>
      </c>
      <c r="D99" s="3">
        <v>5.62</v>
      </c>
    </row>
    <row r="100" spans="1:4" x14ac:dyDescent="0.3">
      <c r="A100" s="1" t="s">
        <v>110</v>
      </c>
      <c r="B100" s="3">
        <v>180.7</v>
      </c>
      <c r="C100" s="3">
        <v>11.84</v>
      </c>
      <c r="D100" s="3">
        <v>6.2</v>
      </c>
    </row>
    <row r="101" spans="1:4" x14ac:dyDescent="0.3">
      <c r="A101" s="1" t="s">
        <v>111</v>
      </c>
      <c r="B101" s="3">
        <v>183.64</v>
      </c>
      <c r="C101" s="3">
        <v>12.06</v>
      </c>
      <c r="D101" s="3">
        <v>6.63</v>
      </c>
    </row>
    <row r="102" spans="1:4" x14ac:dyDescent="0.3">
      <c r="A102" s="1" t="s">
        <v>112</v>
      </c>
      <c r="B102" s="3">
        <v>185.61</v>
      </c>
      <c r="C102" s="3">
        <v>12.47</v>
      </c>
      <c r="D102" s="3">
        <v>7.24</v>
      </c>
    </row>
    <row r="103" spans="1:4" x14ac:dyDescent="0.3">
      <c r="A103" s="1" t="s">
        <v>113</v>
      </c>
      <c r="B103" s="3">
        <v>188.17</v>
      </c>
      <c r="C103" s="3">
        <v>12.86</v>
      </c>
      <c r="D103" s="3">
        <v>7.86</v>
      </c>
    </row>
    <row r="104" spans="1:4" x14ac:dyDescent="0.3">
      <c r="A104" s="1" t="s">
        <v>114</v>
      </c>
      <c r="B104" s="3">
        <v>188.75</v>
      </c>
      <c r="C104" s="3">
        <v>13.26</v>
      </c>
      <c r="D104" s="3">
        <v>8.41</v>
      </c>
    </row>
    <row r="105" spans="1:4" x14ac:dyDescent="0.3">
      <c r="A105" s="1" t="s">
        <v>115</v>
      </c>
      <c r="B105" s="3">
        <v>190.17</v>
      </c>
      <c r="C105" s="3">
        <v>13.46</v>
      </c>
      <c r="D105" s="3">
        <v>8.8000000000000007</v>
      </c>
    </row>
    <row r="106" spans="1:4" x14ac:dyDescent="0.3">
      <c r="A106" s="1" t="s">
        <v>116</v>
      </c>
      <c r="B106" s="3">
        <v>190.7</v>
      </c>
      <c r="C106" s="3">
        <v>13.77</v>
      </c>
      <c r="D106" s="3">
        <v>9.25</v>
      </c>
    </row>
    <row r="107" spans="1:4" x14ac:dyDescent="0.3">
      <c r="A107" s="1" t="s">
        <v>117</v>
      </c>
      <c r="B107" s="3">
        <v>190.25</v>
      </c>
      <c r="C107" s="3">
        <v>13.6</v>
      </c>
      <c r="D107" s="3">
        <v>8.93</v>
      </c>
    </row>
    <row r="108" spans="1:4" x14ac:dyDescent="0.3">
      <c r="A108" s="1" t="s">
        <v>118</v>
      </c>
      <c r="B108" s="3">
        <v>190.35</v>
      </c>
      <c r="C108" s="3">
        <v>12.97</v>
      </c>
      <c r="D108" s="3">
        <v>7.54</v>
      </c>
    </row>
    <row r="109" spans="1:4" x14ac:dyDescent="0.3">
      <c r="A109" s="1" t="s">
        <v>119</v>
      </c>
      <c r="B109" s="3">
        <v>191.41</v>
      </c>
      <c r="C109" s="3">
        <v>12.36</v>
      </c>
      <c r="D109" s="3">
        <v>6.2</v>
      </c>
    </row>
    <row r="110" spans="1:4" x14ac:dyDescent="0.3">
      <c r="A110" s="1" t="s">
        <v>120</v>
      </c>
      <c r="B110" s="3">
        <v>191.94</v>
      </c>
      <c r="C110" s="3">
        <v>12.19</v>
      </c>
      <c r="D110" s="3">
        <v>5.65</v>
      </c>
    </row>
    <row r="111" spans="1:4" x14ac:dyDescent="0.3">
      <c r="A111" s="1" t="s">
        <v>121</v>
      </c>
      <c r="B111" s="3">
        <v>191.84</v>
      </c>
      <c r="C111" s="3">
        <v>12.17</v>
      </c>
      <c r="D111" s="3">
        <v>5.56</v>
      </c>
    </row>
    <row r="112" spans="1:4" x14ac:dyDescent="0.3">
      <c r="A112" s="1" t="s">
        <v>122</v>
      </c>
      <c r="B112" s="3">
        <v>190.34</v>
      </c>
      <c r="C112" s="3">
        <v>12.08</v>
      </c>
      <c r="D112" s="3">
        <v>5.42</v>
      </c>
    </row>
    <row r="113" spans="1:4" x14ac:dyDescent="0.3">
      <c r="A113" s="1" t="s">
        <v>123</v>
      </c>
      <c r="B113" s="3">
        <v>191.04</v>
      </c>
      <c r="C113" s="3">
        <v>12.07</v>
      </c>
      <c r="D113" s="3">
        <v>5.52</v>
      </c>
    </row>
    <row r="114" spans="1:4" x14ac:dyDescent="0.3">
      <c r="A114" s="1" t="s">
        <v>124</v>
      </c>
      <c r="B114" s="3">
        <v>193.07</v>
      </c>
      <c r="C114" s="3">
        <v>12.2</v>
      </c>
      <c r="D114" s="3">
        <v>5.67</v>
      </c>
    </row>
    <row r="115" spans="1:4" x14ac:dyDescent="0.3">
      <c r="A115" s="1" t="s">
        <v>125</v>
      </c>
      <c r="B115" s="3">
        <v>194.4</v>
      </c>
      <c r="C115" s="3">
        <v>12.31</v>
      </c>
      <c r="D115" s="3">
        <v>5.7</v>
      </c>
    </row>
    <row r="116" spans="1:4" x14ac:dyDescent="0.3">
      <c r="A116" s="1" t="s">
        <v>126</v>
      </c>
      <c r="B116" s="3">
        <v>194.03</v>
      </c>
      <c r="C116" s="3">
        <v>12.3</v>
      </c>
      <c r="D116" s="3">
        <v>5.6</v>
      </c>
    </row>
    <row r="117" spans="1:4" x14ac:dyDescent="0.3">
      <c r="A117" s="1" t="s">
        <v>127</v>
      </c>
      <c r="B117" s="3">
        <v>195.54</v>
      </c>
      <c r="C117" s="3">
        <v>12.3</v>
      </c>
      <c r="D117" s="3">
        <v>5.61</v>
      </c>
    </row>
    <row r="118" spans="1:4" x14ac:dyDescent="0.3">
      <c r="A118" s="1" t="s">
        <v>128</v>
      </c>
      <c r="B118" s="3">
        <v>196.59</v>
      </c>
      <c r="C118" s="3">
        <v>12.49</v>
      </c>
      <c r="D118" s="3">
        <v>5.89</v>
      </c>
    </row>
    <row r="119" spans="1:4" x14ac:dyDescent="0.3">
      <c r="A119" s="1" t="s">
        <v>129</v>
      </c>
      <c r="B119" s="3">
        <v>197.89</v>
      </c>
      <c r="C119" s="3">
        <v>12.67</v>
      </c>
      <c r="D119" s="3">
        <v>6.17</v>
      </c>
    </row>
    <row r="120" spans="1:4" x14ac:dyDescent="0.3">
      <c r="A120" s="1" t="s">
        <v>130</v>
      </c>
      <c r="B120" s="3">
        <v>198.97</v>
      </c>
      <c r="C120" s="3">
        <v>12.65</v>
      </c>
      <c r="D120" s="3">
        <v>6.06</v>
      </c>
    </row>
    <row r="121" spans="1:4" x14ac:dyDescent="0.3">
      <c r="A121" s="1" t="s">
        <v>131</v>
      </c>
      <c r="B121" s="3">
        <v>200.14</v>
      </c>
      <c r="C121" s="3">
        <v>12.68</v>
      </c>
      <c r="D121" s="3">
        <v>5.98</v>
      </c>
    </row>
    <row r="122" spans="1:4" x14ac:dyDescent="0.3">
      <c r="A122" s="1" t="s">
        <v>132</v>
      </c>
      <c r="B122" s="3">
        <v>201.25</v>
      </c>
      <c r="C122" s="3">
        <v>12.78</v>
      </c>
      <c r="D122" s="3">
        <v>5.99</v>
      </c>
    </row>
    <row r="123" spans="1:4" x14ac:dyDescent="0.3">
      <c r="A123" s="1" t="s">
        <v>133</v>
      </c>
      <c r="B123" s="3">
        <v>202.31</v>
      </c>
      <c r="C123" s="3">
        <v>12.78</v>
      </c>
      <c r="D123" s="3">
        <v>5.97</v>
      </c>
    </row>
    <row r="124" spans="1:4" x14ac:dyDescent="0.3">
      <c r="A124" s="1" t="s">
        <v>134</v>
      </c>
      <c r="B124" s="3">
        <v>202.2</v>
      </c>
      <c r="C124" s="3">
        <v>12.79</v>
      </c>
      <c r="D124" s="3">
        <v>5.84</v>
      </c>
    </row>
    <row r="125" spans="1:4" x14ac:dyDescent="0.3">
      <c r="A125" s="1" t="s">
        <v>135</v>
      </c>
      <c r="B125" s="3">
        <v>202.82</v>
      </c>
      <c r="C125" s="3">
        <v>12.83</v>
      </c>
      <c r="D125" s="3">
        <v>6.04</v>
      </c>
    </row>
    <row r="126" spans="1:4" x14ac:dyDescent="0.3">
      <c r="A126" s="1" t="s">
        <v>136</v>
      </c>
      <c r="B126" s="3">
        <v>203.25</v>
      </c>
      <c r="C126" s="3">
        <v>12.89</v>
      </c>
      <c r="D126" s="3">
        <v>6.05</v>
      </c>
    </row>
    <row r="127" spans="1:4" x14ac:dyDescent="0.3">
      <c r="A127" s="1" t="s">
        <v>137</v>
      </c>
      <c r="B127" s="3">
        <v>204.26</v>
      </c>
      <c r="C127" s="3">
        <v>12.93</v>
      </c>
      <c r="D127" s="3">
        <v>6.03</v>
      </c>
    </row>
    <row r="128" spans="1:4" x14ac:dyDescent="0.3">
      <c r="A128" s="1" t="s">
        <v>138</v>
      </c>
      <c r="B128" s="3">
        <v>204.79</v>
      </c>
      <c r="C128" s="3">
        <v>13.12</v>
      </c>
      <c r="D128" s="3">
        <v>6.22</v>
      </c>
    </row>
    <row r="129" spans="1:4" x14ac:dyDescent="0.3">
      <c r="A129" s="1" t="s">
        <v>139</v>
      </c>
      <c r="B129" s="3">
        <v>206.39</v>
      </c>
      <c r="C129" s="3">
        <v>13.09</v>
      </c>
      <c r="D129" s="3">
        <v>6.06</v>
      </c>
    </row>
    <row r="130" spans="1:4" x14ac:dyDescent="0.3">
      <c r="A130" s="1" t="s">
        <v>140</v>
      </c>
      <c r="B130" s="3">
        <v>207.38</v>
      </c>
      <c r="C130" s="3">
        <v>13.13</v>
      </c>
      <c r="D130" s="3">
        <v>6.02</v>
      </c>
    </row>
    <row r="131" spans="1:4" x14ac:dyDescent="0.3">
      <c r="A131" s="1" t="s">
        <v>141</v>
      </c>
      <c r="B131" s="3">
        <v>208.32</v>
      </c>
      <c r="C131" s="3">
        <v>13.09</v>
      </c>
      <c r="D131" s="3">
        <v>5.8</v>
      </c>
    </row>
    <row r="132" spans="1:4" x14ac:dyDescent="0.3">
      <c r="A132" s="1" t="s">
        <v>142</v>
      </c>
      <c r="B132" s="3">
        <v>207.97</v>
      </c>
      <c r="C132" s="3">
        <v>13.02</v>
      </c>
      <c r="D132" s="3">
        <v>5.58</v>
      </c>
    </row>
    <row r="133" spans="1:4" x14ac:dyDescent="0.3">
      <c r="A133" s="1" t="s">
        <v>143</v>
      </c>
      <c r="B133" s="3">
        <v>204.51</v>
      </c>
      <c r="C133" s="3">
        <v>12.74</v>
      </c>
      <c r="D133" s="3">
        <v>5.39</v>
      </c>
    </row>
    <row r="134" spans="1:4" x14ac:dyDescent="0.3">
      <c r="A134" s="1" t="s">
        <v>144</v>
      </c>
      <c r="B134" s="3">
        <v>205.55</v>
      </c>
      <c r="C134" s="3">
        <v>12.71</v>
      </c>
      <c r="D134" s="3">
        <v>5.1100000000000003</v>
      </c>
    </row>
    <row r="135" spans="1:4" x14ac:dyDescent="0.3">
      <c r="A135" s="1" t="s">
        <v>145</v>
      </c>
      <c r="B135" s="3">
        <v>204.28</v>
      </c>
      <c r="C135" s="3">
        <v>12.56</v>
      </c>
      <c r="D135" s="3">
        <v>4.78</v>
      </c>
    </row>
    <row r="136" spans="1:4" x14ac:dyDescent="0.3">
      <c r="A136" s="1" t="s">
        <v>146</v>
      </c>
      <c r="B136" s="3">
        <v>205.65</v>
      </c>
      <c r="C136" s="3">
        <v>12.78</v>
      </c>
      <c r="D136" s="3">
        <v>4.97</v>
      </c>
    </row>
    <row r="137" spans="1:4" x14ac:dyDescent="0.3">
      <c r="A137" s="1" t="s">
        <v>147</v>
      </c>
      <c r="B137" s="3">
        <v>208.65</v>
      </c>
      <c r="C137" s="3">
        <v>12.79</v>
      </c>
      <c r="D137" s="3">
        <v>4.82</v>
      </c>
    </row>
    <row r="138" spans="1:4" x14ac:dyDescent="0.3">
      <c r="A138" s="1" t="s">
        <v>148</v>
      </c>
      <c r="B138" s="3">
        <v>211.2</v>
      </c>
      <c r="C138" s="3">
        <v>12.95</v>
      </c>
      <c r="D138" s="3">
        <v>4.84</v>
      </c>
    </row>
    <row r="139" spans="1:4" x14ac:dyDescent="0.3">
      <c r="A139" s="1" t="s">
        <v>149</v>
      </c>
      <c r="B139" s="3">
        <v>212.77</v>
      </c>
      <c r="C139" s="3">
        <v>13.09</v>
      </c>
      <c r="D139" s="3">
        <v>4.8899999999999997</v>
      </c>
    </row>
    <row r="140" spans="1:4" x14ac:dyDescent="0.3">
      <c r="A140" s="1" t="s">
        <v>150</v>
      </c>
      <c r="B140" s="3">
        <v>213</v>
      </c>
      <c r="C140" s="3">
        <v>13.15</v>
      </c>
      <c r="D140" s="3">
        <v>4.97</v>
      </c>
    </row>
    <row r="141" spans="1:4" x14ac:dyDescent="0.3">
      <c r="A141" s="1" t="s">
        <v>151</v>
      </c>
      <c r="B141" s="3">
        <v>214.98</v>
      </c>
      <c r="C141" s="3">
        <v>13.2</v>
      </c>
      <c r="D141" s="3">
        <v>4.97</v>
      </c>
    </row>
    <row r="142" spans="1:4" x14ac:dyDescent="0.3">
      <c r="A142" s="1" t="s">
        <v>152</v>
      </c>
      <c r="B142" s="3">
        <v>216.1</v>
      </c>
      <c r="C142" s="3">
        <v>13.31</v>
      </c>
      <c r="D142" s="3">
        <v>5.01</v>
      </c>
    </row>
    <row r="143" spans="1:4" x14ac:dyDescent="0.3">
      <c r="A143" s="1" t="s">
        <v>153</v>
      </c>
      <c r="B143" s="3">
        <v>216.8</v>
      </c>
      <c r="C143" s="3">
        <v>13.36</v>
      </c>
      <c r="D143" s="3">
        <v>5.01</v>
      </c>
    </row>
    <row r="144" spans="1:4" x14ac:dyDescent="0.3">
      <c r="A144" s="1" t="s">
        <v>154</v>
      </c>
      <c r="B144" s="3">
        <v>217.9</v>
      </c>
      <c r="C144" s="3">
        <v>13.49</v>
      </c>
      <c r="D144" s="3">
        <v>5.01</v>
      </c>
    </row>
    <row r="145" spans="1:4" x14ac:dyDescent="0.3">
      <c r="A145" s="1" t="s">
        <v>155</v>
      </c>
      <c r="B145" s="3">
        <v>219.53</v>
      </c>
      <c r="C145" s="3">
        <v>13.5</v>
      </c>
      <c r="D145" s="3">
        <v>5.04</v>
      </c>
    </row>
    <row r="146" spans="1:4" x14ac:dyDescent="0.3">
      <c r="A146" s="1" t="s">
        <v>156</v>
      </c>
      <c r="B146" s="3">
        <v>221.3</v>
      </c>
      <c r="C146" s="3">
        <v>13.57</v>
      </c>
      <c r="D146" s="3">
        <v>4.9000000000000004</v>
      </c>
    </row>
    <row r="147" spans="1:4" x14ac:dyDescent="0.3">
      <c r="A147" s="1" t="s">
        <v>157</v>
      </c>
      <c r="B147" s="3">
        <v>221.19</v>
      </c>
      <c r="C147" s="3">
        <v>13.67</v>
      </c>
      <c r="D147" s="3">
        <v>5.05</v>
      </c>
    </row>
    <row r="148" spans="1:4" x14ac:dyDescent="0.3">
      <c r="A148" s="1" t="s">
        <v>158</v>
      </c>
      <c r="B148" s="3">
        <v>220.91</v>
      </c>
      <c r="C148" s="3">
        <v>13.68</v>
      </c>
      <c r="D148" s="3">
        <v>5.05</v>
      </c>
    </row>
    <row r="149" spans="1:4" x14ac:dyDescent="0.3">
      <c r="A149" s="1" t="s">
        <v>159</v>
      </c>
      <c r="B149" s="3">
        <v>221.72</v>
      </c>
      <c r="C149" s="3">
        <v>13.71</v>
      </c>
      <c r="D149" s="3">
        <v>5.17</v>
      </c>
    </row>
    <row r="150" spans="1:4" x14ac:dyDescent="0.3">
      <c r="A150" s="1" t="s">
        <v>160</v>
      </c>
      <c r="B150" s="3">
        <v>221.19</v>
      </c>
      <c r="C150" s="3">
        <v>13.84</v>
      </c>
      <c r="D150" s="3">
        <v>5.43</v>
      </c>
    </row>
    <row r="151" spans="1:4" x14ac:dyDescent="0.3">
      <c r="A151" s="1" t="s">
        <v>161</v>
      </c>
      <c r="B151" s="3">
        <v>221.1</v>
      </c>
      <c r="C151" s="3">
        <v>13.97</v>
      </c>
      <c r="D151" s="3">
        <v>5.73</v>
      </c>
    </row>
    <row r="152" spans="1:4" x14ac:dyDescent="0.3">
      <c r="A152" s="1" t="s">
        <v>162</v>
      </c>
      <c r="B152" s="3">
        <v>221.91</v>
      </c>
      <c r="C152" s="3">
        <v>14.13</v>
      </c>
      <c r="D152" s="3">
        <v>6.05</v>
      </c>
    </row>
    <row r="153" spans="1:4" x14ac:dyDescent="0.3">
      <c r="A153" s="1" t="s">
        <v>163</v>
      </c>
      <c r="B153" s="3">
        <v>223.52</v>
      </c>
      <c r="C153" s="3">
        <v>13.6</v>
      </c>
      <c r="D153" s="3">
        <v>4.54</v>
      </c>
    </row>
    <row r="154" spans="1:4" x14ac:dyDescent="0.3">
      <c r="A154" s="1" t="s">
        <v>164</v>
      </c>
      <c r="B154" s="3">
        <v>225.51</v>
      </c>
      <c r="C154" s="3">
        <v>13.61</v>
      </c>
      <c r="D154" s="3">
        <v>4.2699999999999996</v>
      </c>
    </row>
    <row r="155" spans="1:4" x14ac:dyDescent="0.3">
      <c r="A155" s="1" t="s">
        <v>165</v>
      </c>
      <c r="B155" s="3">
        <v>226.43</v>
      </c>
      <c r="C155" s="3">
        <v>13.67</v>
      </c>
      <c r="D155" s="3">
        <v>4.22</v>
      </c>
    </row>
    <row r="156" spans="1:4" x14ac:dyDescent="0.3">
      <c r="A156" s="1" t="s">
        <v>166</v>
      </c>
      <c r="B156" s="3">
        <v>226.17</v>
      </c>
      <c r="C156" s="3">
        <v>13.61</v>
      </c>
      <c r="D156" s="3">
        <v>3.99</v>
      </c>
    </row>
    <row r="157" spans="1:4" x14ac:dyDescent="0.3">
      <c r="A157" s="1" t="s">
        <v>167</v>
      </c>
      <c r="B157" s="3">
        <v>228.34</v>
      </c>
      <c r="C157" s="3">
        <v>13.59</v>
      </c>
      <c r="D157" s="3">
        <v>3.92</v>
      </c>
    </row>
    <row r="158" spans="1:4" x14ac:dyDescent="0.3">
      <c r="A158" s="1" t="s">
        <v>168</v>
      </c>
      <c r="B158" s="3">
        <v>228.66</v>
      </c>
      <c r="C158" s="3">
        <v>13.66</v>
      </c>
      <c r="D158" s="3">
        <v>3.87</v>
      </c>
    </row>
    <row r="159" spans="1:4" x14ac:dyDescent="0.3">
      <c r="A159" s="1" t="s">
        <v>169</v>
      </c>
      <c r="B159" s="3">
        <v>220.68</v>
      </c>
      <c r="C159" s="3">
        <v>13.28</v>
      </c>
      <c r="D159" s="3">
        <v>3.95</v>
      </c>
    </row>
    <row r="160" spans="1:4" x14ac:dyDescent="0.3">
      <c r="A160" s="1" t="s">
        <v>170</v>
      </c>
      <c r="B160" s="3">
        <v>217.66</v>
      </c>
      <c r="C160" s="3">
        <v>13.19</v>
      </c>
      <c r="D160" s="3">
        <v>4.03</v>
      </c>
    </row>
    <row r="161" spans="1:4" x14ac:dyDescent="0.3">
      <c r="A161" s="1" t="s">
        <v>171</v>
      </c>
      <c r="B161" s="3">
        <v>214.7</v>
      </c>
      <c r="C161" s="3">
        <v>13.03</v>
      </c>
      <c r="D161" s="3">
        <v>4.22</v>
      </c>
    </row>
    <row r="162" spans="1:4" x14ac:dyDescent="0.3">
      <c r="A162" s="1" t="s">
        <v>172</v>
      </c>
      <c r="B162" s="3">
        <v>212.75</v>
      </c>
      <c r="C162" s="3">
        <v>13.19</v>
      </c>
      <c r="D162" s="3">
        <v>4.79</v>
      </c>
    </row>
    <row r="163" spans="1:4" x14ac:dyDescent="0.3">
      <c r="A163" s="1" t="s">
        <v>173</v>
      </c>
      <c r="B163" s="3">
        <v>219.61</v>
      </c>
      <c r="C163" s="3">
        <v>14.17</v>
      </c>
      <c r="D163" s="3">
        <v>6.42</v>
      </c>
    </row>
    <row r="164" spans="1:4" x14ac:dyDescent="0.3">
      <c r="A164" s="1" t="s">
        <v>174</v>
      </c>
      <c r="B164" s="3">
        <v>219.91</v>
      </c>
      <c r="C164" s="3">
        <v>14.34</v>
      </c>
      <c r="D164" s="3">
        <v>6.81</v>
      </c>
    </row>
    <row r="165" spans="1:4" x14ac:dyDescent="0.3">
      <c r="A165" s="1" t="s">
        <v>175</v>
      </c>
      <c r="B165" s="3">
        <v>219.41</v>
      </c>
      <c r="C165" s="3">
        <v>14.52</v>
      </c>
      <c r="D165" s="3">
        <v>7.31</v>
      </c>
    </row>
    <row r="166" spans="1:4" x14ac:dyDescent="0.3">
      <c r="A166" s="1" t="s">
        <v>176</v>
      </c>
      <c r="B166" s="3">
        <v>219.16</v>
      </c>
      <c r="C166" s="3">
        <v>14.81</v>
      </c>
      <c r="D166" s="3">
        <v>7.96</v>
      </c>
    </row>
    <row r="167" spans="1:4" x14ac:dyDescent="0.3">
      <c r="A167" s="1" t="s">
        <v>177</v>
      </c>
      <c r="B167" s="3">
        <v>217.62</v>
      </c>
      <c r="C167" s="3">
        <v>14.93</v>
      </c>
      <c r="D167" s="3">
        <v>8.3699999999999992</v>
      </c>
    </row>
    <row r="168" spans="1:4" x14ac:dyDescent="0.3">
      <c r="A168" s="1" t="s">
        <v>178</v>
      </c>
      <c r="B168" s="3">
        <v>215.7</v>
      </c>
      <c r="C168" s="3">
        <v>14.95</v>
      </c>
      <c r="D168" s="3">
        <v>8.5500000000000007</v>
      </c>
    </row>
    <row r="169" spans="1:4" x14ac:dyDescent="0.3">
      <c r="A169" s="1" t="s">
        <v>179</v>
      </c>
      <c r="B169" s="3">
        <v>214.37</v>
      </c>
      <c r="C169" s="3">
        <v>14.81</v>
      </c>
      <c r="D169" s="3">
        <v>8.5500000000000007</v>
      </c>
    </row>
    <row r="170" spans="1:4" x14ac:dyDescent="0.3">
      <c r="A170" s="1" t="s">
        <v>180</v>
      </c>
      <c r="B170" s="3">
        <v>213.42</v>
      </c>
      <c r="C170" s="3">
        <v>14.8</v>
      </c>
      <c r="D170" s="3">
        <v>8.6</v>
      </c>
    </row>
    <row r="171" spans="1:4" x14ac:dyDescent="0.3">
      <c r="A171" s="1" t="s">
        <v>181</v>
      </c>
      <c r="B171" s="3">
        <v>212.1</v>
      </c>
      <c r="C171" s="3">
        <v>14.76</v>
      </c>
      <c r="D171" s="3">
        <v>8.57</v>
      </c>
    </row>
    <row r="172" spans="1:4" x14ac:dyDescent="0.3">
      <c r="A172" s="1" t="s">
        <v>182</v>
      </c>
      <c r="B172" s="3">
        <v>209.95</v>
      </c>
      <c r="C172" s="3">
        <v>14.59</v>
      </c>
      <c r="D172" s="3">
        <v>8.41</v>
      </c>
    </row>
    <row r="173" spans="1:4" x14ac:dyDescent="0.3">
      <c r="A173" s="1" t="s">
        <v>183</v>
      </c>
      <c r="B173" s="3">
        <v>209.08</v>
      </c>
      <c r="C173" s="3">
        <v>14.4</v>
      </c>
      <c r="D173" s="3">
        <v>8.24</v>
      </c>
    </row>
    <row r="174" spans="1:4" x14ac:dyDescent="0.3">
      <c r="A174" s="1" t="s">
        <v>184</v>
      </c>
      <c r="B174" s="3">
        <v>209.08</v>
      </c>
      <c r="C174" s="3">
        <v>14.33</v>
      </c>
      <c r="D174" s="3">
        <v>8.0500000000000007</v>
      </c>
    </row>
    <row r="175" spans="1:4" x14ac:dyDescent="0.3">
      <c r="A175" s="1" t="s">
        <v>185</v>
      </c>
      <c r="B175" s="3">
        <v>208.65</v>
      </c>
      <c r="C175" s="3">
        <v>14.27</v>
      </c>
      <c r="D175" s="3">
        <v>7.95</v>
      </c>
    </row>
    <row r="176" spans="1:4" x14ac:dyDescent="0.3">
      <c r="A176" s="1" t="s">
        <v>186</v>
      </c>
      <c r="B176" s="3">
        <v>208.21</v>
      </c>
      <c r="C176" s="3">
        <v>14.21</v>
      </c>
      <c r="D176" s="3">
        <v>7.76</v>
      </c>
    </row>
    <row r="177" spans="1:4" x14ac:dyDescent="0.3">
      <c r="A177" s="1" t="s">
        <v>187</v>
      </c>
      <c r="B177" s="3">
        <v>208.75</v>
      </c>
      <c r="C177" s="3">
        <v>14.16</v>
      </c>
      <c r="D177" s="3">
        <v>7.74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76"/>
  <sheetViews>
    <sheetView workbookViewId="0">
      <selection activeCell="J10" sqref="J10"/>
    </sheetView>
  </sheetViews>
  <sheetFormatPr baseColWidth="10" defaultColWidth="9.140625" defaultRowHeight="16.5" x14ac:dyDescent="0.3"/>
  <cols>
    <col min="1" max="1" width="20.7109375" style="1" customWidth="1"/>
    <col min="2" max="2" width="46.7109375" style="1" bestFit="1" customWidth="1"/>
  </cols>
  <sheetData>
    <row r="1" spans="1:2" x14ac:dyDescent="0.3">
      <c r="A1" s="2" t="s">
        <v>194</v>
      </c>
    </row>
    <row r="3" spans="1:2" x14ac:dyDescent="0.25">
      <c r="A3" s="2" t="s">
        <v>188</v>
      </c>
      <c r="B3" s="2" t="s">
        <v>193</v>
      </c>
    </row>
    <row r="4" spans="1:2" x14ac:dyDescent="0.3">
      <c r="A4" s="1" t="s">
        <v>14</v>
      </c>
      <c r="B4" s="3">
        <v>109.99</v>
      </c>
    </row>
    <row r="5" spans="1:2" x14ac:dyDescent="0.3">
      <c r="A5" s="1" t="s">
        <v>15</v>
      </c>
      <c r="B5" s="3">
        <v>108.61</v>
      </c>
    </row>
    <row r="6" spans="1:2" x14ac:dyDescent="0.3">
      <c r="A6" s="1" t="s">
        <v>16</v>
      </c>
      <c r="B6" s="3">
        <v>107.86</v>
      </c>
    </row>
    <row r="7" spans="1:2" x14ac:dyDescent="0.3">
      <c r="A7" s="1" t="s">
        <v>17</v>
      </c>
      <c r="B7" s="3">
        <v>107</v>
      </c>
    </row>
    <row r="8" spans="1:2" x14ac:dyDescent="0.3">
      <c r="A8" s="1" t="s">
        <v>18</v>
      </c>
      <c r="B8" s="3">
        <v>106.05</v>
      </c>
    </row>
    <row r="9" spans="1:2" x14ac:dyDescent="0.3">
      <c r="A9" s="1" t="s">
        <v>19</v>
      </c>
      <c r="B9" s="3">
        <v>107.13</v>
      </c>
    </row>
    <row r="10" spans="1:2" x14ac:dyDescent="0.3">
      <c r="A10" s="1" t="s">
        <v>20</v>
      </c>
      <c r="B10" s="3">
        <v>106.88</v>
      </c>
    </row>
    <row r="11" spans="1:2" x14ac:dyDescent="0.3">
      <c r="A11" s="1" t="s">
        <v>21</v>
      </c>
      <c r="B11" s="3">
        <v>106.67</v>
      </c>
    </row>
    <row r="12" spans="1:2" x14ac:dyDescent="0.3">
      <c r="A12" s="1" t="s">
        <v>22</v>
      </c>
      <c r="B12" s="3">
        <v>106.67</v>
      </c>
    </row>
    <row r="13" spans="1:2" x14ac:dyDescent="0.3">
      <c r="A13" s="1" t="s">
        <v>23</v>
      </c>
      <c r="B13" s="3">
        <v>106.59</v>
      </c>
    </row>
    <row r="14" spans="1:2" x14ac:dyDescent="0.3">
      <c r="A14" s="1" t="s">
        <v>24</v>
      </c>
      <c r="B14" s="3">
        <v>106.7</v>
      </c>
    </row>
    <row r="15" spans="1:2" x14ac:dyDescent="0.3">
      <c r="A15" s="1" t="s">
        <v>25</v>
      </c>
      <c r="B15" s="3">
        <v>106.84</v>
      </c>
    </row>
    <row r="16" spans="1:2" x14ac:dyDescent="0.3">
      <c r="A16" s="1" t="s">
        <v>26</v>
      </c>
      <c r="B16" s="3">
        <v>113.06</v>
      </c>
    </row>
    <row r="17" spans="1:2" x14ac:dyDescent="0.3">
      <c r="A17" s="1" t="s">
        <v>27</v>
      </c>
      <c r="B17" s="3">
        <v>118.11</v>
      </c>
    </row>
    <row r="18" spans="1:2" x14ac:dyDescent="0.3">
      <c r="A18" s="1" t="s">
        <v>28</v>
      </c>
      <c r="B18" s="3">
        <v>123.81</v>
      </c>
    </row>
    <row r="19" spans="1:2" x14ac:dyDescent="0.3">
      <c r="A19" s="1" t="s">
        <v>29</v>
      </c>
      <c r="B19" s="3">
        <v>127.81</v>
      </c>
    </row>
    <row r="20" spans="1:2" x14ac:dyDescent="0.3">
      <c r="A20" s="1" t="s">
        <v>30</v>
      </c>
      <c r="B20" s="3">
        <v>131.88999999999999</v>
      </c>
    </row>
    <row r="21" spans="1:2" x14ac:dyDescent="0.3">
      <c r="A21" s="1" t="s">
        <v>31</v>
      </c>
      <c r="B21" s="3">
        <v>136.84</v>
      </c>
    </row>
    <row r="22" spans="1:2" x14ac:dyDescent="0.3">
      <c r="A22" s="1" t="s">
        <v>32</v>
      </c>
      <c r="B22" s="3">
        <v>141.88</v>
      </c>
    </row>
    <row r="23" spans="1:2" x14ac:dyDescent="0.3">
      <c r="A23" s="1" t="s">
        <v>33</v>
      </c>
      <c r="B23" s="3">
        <v>147.19</v>
      </c>
    </row>
    <row r="24" spans="1:2" x14ac:dyDescent="0.3">
      <c r="A24" s="1" t="s">
        <v>34</v>
      </c>
      <c r="B24" s="3">
        <v>142.53</v>
      </c>
    </row>
    <row r="25" spans="1:2" x14ac:dyDescent="0.3">
      <c r="A25" s="1" t="s">
        <v>35</v>
      </c>
      <c r="B25" s="3">
        <v>141.52000000000001</v>
      </c>
    </row>
    <row r="26" spans="1:2" x14ac:dyDescent="0.3">
      <c r="A26" s="1" t="s">
        <v>36</v>
      </c>
      <c r="B26" s="3">
        <v>139.41</v>
      </c>
    </row>
    <row r="27" spans="1:2" x14ac:dyDescent="0.3">
      <c r="A27" s="1" t="s">
        <v>37</v>
      </c>
      <c r="B27" s="3">
        <v>139.11000000000001</v>
      </c>
    </row>
    <row r="28" spans="1:2" x14ac:dyDescent="0.3">
      <c r="A28" s="1" t="s">
        <v>38</v>
      </c>
      <c r="B28" s="3">
        <v>132.71</v>
      </c>
    </row>
    <row r="29" spans="1:2" x14ac:dyDescent="0.3">
      <c r="A29" s="1" t="s">
        <v>39</v>
      </c>
      <c r="B29" s="3">
        <v>125.05</v>
      </c>
    </row>
    <row r="30" spans="1:2" x14ac:dyDescent="0.3">
      <c r="A30" s="1" t="s">
        <v>40</v>
      </c>
      <c r="B30" s="3">
        <v>118.92</v>
      </c>
    </row>
    <row r="31" spans="1:2" x14ac:dyDescent="0.3">
      <c r="A31" s="1" t="s">
        <v>41</v>
      </c>
      <c r="B31" s="3">
        <v>113.17</v>
      </c>
    </row>
    <row r="32" spans="1:2" x14ac:dyDescent="0.3">
      <c r="A32" s="1" t="s">
        <v>42</v>
      </c>
      <c r="B32" s="3">
        <v>109.43</v>
      </c>
    </row>
    <row r="33" spans="1:2" x14ac:dyDescent="0.3">
      <c r="A33" s="1" t="s">
        <v>43</v>
      </c>
      <c r="B33" s="3">
        <v>103.49</v>
      </c>
    </row>
    <row r="34" spans="1:2" x14ac:dyDescent="0.3">
      <c r="A34" s="1" t="s">
        <v>44</v>
      </c>
      <c r="B34" s="3">
        <v>98.64</v>
      </c>
    </row>
    <row r="35" spans="1:2" x14ac:dyDescent="0.3">
      <c r="A35" s="1" t="s">
        <v>45</v>
      </c>
      <c r="B35" s="3">
        <v>92.72</v>
      </c>
    </row>
    <row r="36" spans="1:2" x14ac:dyDescent="0.3">
      <c r="A36" s="1" t="s">
        <v>46</v>
      </c>
      <c r="B36" s="3">
        <v>90.23</v>
      </c>
    </row>
    <row r="37" spans="1:2" x14ac:dyDescent="0.3">
      <c r="A37" s="1" t="s">
        <v>47</v>
      </c>
      <c r="B37" s="3">
        <v>87.5</v>
      </c>
    </row>
    <row r="38" spans="1:2" x14ac:dyDescent="0.3">
      <c r="A38" s="1" t="s">
        <v>48</v>
      </c>
      <c r="B38" s="3">
        <v>85.11</v>
      </c>
    </row>
    <row r="39" spans="1:2" x14ac:dyDescent="0.3">
      <c r="A39" s="1" t="s">
        <v>49</v>
      </c>
      <c r="B39" s="3">
        <v>84.99</v>
      </c>
    </row>
    <row r="40" spans="1:2" x14ac:dyDescent="0.3">
      <c r="A40" s="1" t="s">
        <v>50</v>
      </c>
      <c r="B40" s="3">
        <v>77.930000000000007</v>
      </c>
    </row>
    <row r="41" spans="1:2" x14ac:dyDescent="0.3">
      <c r="A41" s="1" t="s">
        <v>51</v>
      </c>
      <c r="B41" s="3">
        <v>76.73</v>
      </c>
    </row>
    <row r="42" spans="1:2" x14ac:dyDescent="0.3">
      <c r="A42" s="1" t="s">
        <v>52</v>
      </c>
      <c r="B42" s="3">
        <v>73.459999999999994</v>
      </c>
    </row>
    <row r="43" spans="1:2" x14ac:dyDescent="0.3">
      <c r="A43" s="1" t="s">
        <v>53</v>
      </c>
      <c r="B43" s="3">
        <v>70.88</v>
      </c>
    </row>
    <row r="44" spans="1:2" x14ac:dyDescent="0.3">
      <c r="A44" s="1" t="s">
        <v>54</v>
      </c>
      <c r="B44" s="3">
        <v>70.45</v>
      </c>
    </row>
    <row r="45" spans="1:2" x14ac:dyDescent="0.3">
      <c r="A45" s="1" t="s">
        <v>55</v>
      </c>
      <c r="B45" s="3">
        <v>72.83</v>
      </c>
    </row>
    <row r="46" spans="1:2" x14ac:dyDescent="0.3">
      <c r="A46" s="1" t="s">
        <v>56</v>
      </c>
      <c r="B46" s="3">
        <v>76.45</v>
      </c>
    </row>
    <row r="47" spans="1:2" x14ac:dyDescent="0.3">
      <c r="A47" s="1" t="s">
        <v>57</v>
      </c>
      <c r="B47" s="3">
        <v>79.91</v>
      </c>
    </row>
    <row r="48" spans="1:2" x14ac:dyDescent="0.3">
      <c r="A48" s="1" t="s">
        <v>58</v>
      </c>
      <c r="B48" s="3">
        <v>80.73</v>
      </c>
    </row>
    <row r="49" spans="1:2" x14ac:dyDescent="0.3">
      <c r="A49" s="1" t="s">
        <v>59</v>
      </c>
      <c r="B49" s="3">
        <v>81.63</v>
      </c>
    </row>
    <row r="50" spans="1:2" x14ac:dyDescent="0.3">
      <c r="A50" s="1" t="s">
        <v>60</v>
      </c>
      <c r="B50" s="3">
        <v>82.8</v>
      </c>
    </row>
    <row r="51" spans="1:2" x14ac:dyDescent="0.3">
      <c r="A51" s="1" t="s">
        <v>61</v>
      </c>
      <c r="B51" s="3">
        <v>83.72</v>
      </c>
    </row>
    <row r="52" spans="1:2" x14ac:dyDescent="0.3">
      <c r="A52" s="1" t="s">
        <v>62</v>
      </c>
      <c r="B52" s="3">
        <v>85.49</v>
      </c>
    </row>
    <row r="53" spans="1:2" x14ac:dyDescent="0.3">
      <c r="A53" s="1" t="s">
        <v>63</v>
      </c>
      <c r="B53" s="3">
        <v>83.59</v>
      </c>
    </row>
    <row r="54" spans="1:2" x14ac:dyDescent="0.3">
      <c r="A54" s="1" t="s">
        <v>64</v>
      </c>
      <c r="B54" s="3">
        <v>85.48</v>
      </c>
    </row>
    <row r="55" spans="1:2" x14ac:dyDescent="0.3">
      <c r="A55" s="1" t="s">
        <v>65</v>
      </c>
      <c r="B55" s="3">
        <v>85.22</v>
      </c>
    </row>
    <row r="56" spans="1:2" x14ac:dyDescent="0.3">
      <c r="A56" s="1" t="s">
        <v>66</v>
      </c>
      <c r="B56" s="3">
        <v>86.94</v>
      </c>
    </row>
    <row r="57" spans="1:2" x14ac:dyDescent="0.3">
      <c r="A57" s="1" t="s">
        <v>67</v>
      </c>
      <c r="B57" s="3">
        <v>87.86</v>
      </c>
    </row>
    <row r="58" spans="1:2" x14ac:dyDescent="0.3">
      <c r="A58" s="1" t="s">
        <v>68</v>
      </c>
      <c r="B58" s="3">
        <v>89.55</v>
      </c>
    </row>
    <row r="59" spans="1:2" x14ac:dyDescent="0.3">
      <c r="A59" s="1" t="s">
        <v>69</v>
      </c>
      <c r="B59" s="3">
        <v>92.95</v>
      </c>
    </row>
    <row r="60" spans="1:2" x14ac:dyDescent="0.3">
      <c r="A60" s="1" t="s">
        <v>70</v>
      </c>
      <c r="B60" s="3">
        <v>93.44</v>
      </c>
    </row>
    <row r="61" spans="1:2" x14ac:dyDescent="0.3">
      <c r="A61" s="1" t="s">
        <v>71</v>
      </c>
      <c r="B61" s="3">
        <v>94.42</v>
      </c>
    </row>
    <row r="62" spans="1:2" x14ac:dyDescent="0.3">
      <c r="A62" s="1" t="s">
        <v>72</v>
      </c>
      <c r="B62" s="3">
        <v>96.74</v>
      </c>
    </row>
    <row r="63" spans="1:2" x14ac:dyDescent="0.3">
      <c r="A63" s="1" t="s">
        <v>73</v>
      </c>
      <c r="B63" s="3">
        <v>99.57</v>
      </c>
    </row>
    <row r="64" spans="1:2" x14ac:dyDescent="0.3">
      <c r="A64" s="1" t="s">
        <v>74</v>
      </c>
      <c r="B64" s="3">
        <v>103.58</v>
      </c>
    </row>
    <row r="65" spans="1:2" x14ac:dyDescent="0.3">
      <c r="A65" s="1" t="s">
        <v>75</v>
      </c>
      <c r="B65" s="3">
        <v>105.6</v>
      </c>
    </row>
    <row r="66" spans="1:2" x14ac:dyDescent="0.3">
      <c r="A66" s="1" t="s">
        <v>76</v>
      </c>
      <c r="B66" s="3">
        <v>101.82</v>
      </c>
    </row>
    <row r="67" spans="1:2" x14ac:dyDescent="0.3">
      <c r="A67" s="1" t="s">
        <v>77</v>
      </c>
      <c r="B67" s="3">
        <v>100</v>
      </c>
    </row>
    <row r="68" spans="1:2" x14ac:dyDescent="0.3">
      <c r="A68" s="1" t="s">
        <v>78</v>
      </c>
      <c r="B68" s="3">
        <v>101.1</v>
      </c>
    </row>
    <row r="69" spans="1:2" x14ac:dyDescent="0.3">
      <c r="A69" s="1" t="s">
        <v>79</v>
      </c>
      <c r="B69" s="3">
        <v>106.17</v>
      </c>
    </row>
    <row r="70" spans="1:2" x14ac:dyDescent="0.3">
      <c r="A70" s="1" t="s">
        <v>80</v>
      </c>
      <c r="B70" s="3">
        <v>111.57</v>
      </c>
    </row>
    <row r="71" spans="1:2" x14ac:dyDescent="0.3">
      <c r="A71" s="1" t="s">
        <v>81</v>
      </c>
      <c r="B71" s="3">
        <v>117.45</v>
      </c>
    </row>
    <row r="72" spans="1:2" x14ac:dyDescent="0.3">
      <c r="A72" s="1" t="s">
        <v>82</v>
      </c>
      <c r="B72" s="3">
        <v>119.52</v>
      </c>
    </row>
    <row r="73" spans="1:2" x14ac:dyDescent="0.3">
      <c r="A73" s="1" t="s">
        <v>83</v>
      </c>
      <c r="B73" s="3">
        <v>122.97</v>
      </c>
    </row>
    <row r="74" spans="1:2" x14ac:dyDescent="0.3">
      <c r="A74" s="1" t="s">
        <v>84</v>
      </c>
      <c r="B74" s="3">
        <v>120.9</v>
      </c>
    </row>
    <row r="75" spans="1:2" x14ac:dyDescent="0.3">
      <c r="A75" s="1" t="s">
        <v>85</v>
      </c>
      <c r="B75" s="3">
        <v>120.42</v>
      </c>
    </row>
    <row r="76" spans="1:2" x14ac:dyDescent="0.3">
      <c r="A76" s="1" t="s">
        <v>86</v>
      </c>
      <c r="B76" s="3">
        <v>122.68</v>
      </c>
    </row>
    <row r="77" spans="1:2" x14ac:dyDescent="0.3">
      <c r="A77" s="1" t="s">
        <v>87</v>
      </c>
      <c r="B77" s="3">
        <v>124.57</v>
      </c>
    </row>
    <row r="78" spans="1:2" x14ac:dyDescent="0.3">
      <c r="A78" s="1" t="s">
        <v>88</v>
      </c>
      <c r="B78" s="3">
        <v>126.49</v>
      </c>
    </row>
    <row r="79" spans="1:2" x14ac:dyDescent="0.3">
      <c r="A79" s="1" t="s">
        <v>89</v>
      </c>
      <c r="B79" s="3">
        <v>127.87</v>
      </c>
    </row>
    <row r="80" spans="1:2" x14ac:dyDescent="0.3">
      <c r="A80" s="1" t="s">
        <v>90</v>
      </c>
      <c r="B80" s="3">
        <v>129.6</v>
      </c>
    </row>
    <row r="81" spans="1:2" x14ac:dyDescent="0.3">
      <c r="A81" s="1" t="s">
        <v>91</v>
      </c>
      <c r="B81" s="3">
        <v>129.01</v>
      </c>
    </row>
    <row r="82" spans="1:2" x14ac:dyDescent="0.3">
      <c r="A82" s="1" t="s">
        <v>92</v>
      </c>
      <c r="B82" s="3">
        <v>127.11</v>
      </c>
    </row>
    <row r="83" spans="1:2" x14ac:dyDescent="0.3">
      <c r="A83" s="1" t="s">
        <v>93</v>
      </c>
      <c r="B83" s="3">
        <v>123.84</v>
      </c>
    </row>
    <row r="84" spans="1:2" x14ac:dyDescent="0.3">
      <c r="A84" s="1" t="s">
        <v>94</v>
      </c>
      <c r="B84" s="3">
        <v>122.55</v>
      </c>
    </row>
    <row r="85" spans="1:2" x14ac:dyDescent="0.3">
      <c r="A85" s="1" t="s">
        <v>95</v>
      </c>
      <c r="B85" s="3">
        <v>120.86</v>
      </c>
    </row>
    <row r="86" spans="1:2" x14ac:dyDescent="0.3">
      <c r="A86" s="1" t="s">
        <v>96</v>
      </c>
      <c r="B86" s="3">
        <v>122.39</v>
      </c>
    </row>
    <row r="87" spans="1:2" x14ac:dyDescent="0.3">
      <c r="A87" s="1" t="s">
        <v>97</v>
      </c>
      <c r="B87" s="3">
        <v>126.19</v>
      </c>
    </row>
    <row r="88" spans="1:2" x14ac:dyDescent="0.3">
      <c r="A88" s="1" t="s">
        <v>98</v>
      </c>
      <c r="B88" s="3">
        <v>128.41999999999999</v>
      </c>
    </row>
    <row r="89" spans="1:2" x14ac:dyDescent="0.3">
      <c r="A89" s="1" t="s">
        <v>99</v>
      </c>
      <c r="B89" s="3">
        <v>129.27000000000001</v>
      </c>
    </row>
    <row r="90" spans="1:2" x14ac:dyDescent="0.3">
      <c r="A90" s="1" t="s">
        <v>100</v>
      </c>
      <c r="B90" s="3">
        <v>131.83000000000001</v>
      </c>
    </row>
    <row r="91" spans="1:2" x14ac:dyDescent="0.3">
      <c r="A91" s="1" t="s">
        <v>101</v>
      </c>
      <c r="B91" s="3">
        <v>134.47999999999999</v>
      </c>
    </row>
    <row r="92" spans="1:2" x14ac:dyDescent="0.3">
      <c r="A92" s="1" t="s">
        <v>102</v>
      </c>
      <c r="B92" s="3">
        <v>135.97</v>
      </c>
    </row>
    <row r="93" spans="1:2" x14ac:dyDescent="0.3">
      <c r="A93" s="1" t="s">
        <v>103</v>
      </c>
      <c r="B93" s="3">
        <v>136.44999999999999</v>
      </c>
    </row>
    <row r="94" spans="1:2" x14ac:dyDescent="0.3">
      <c r="A94" s="1" t="s">
        <v>104</v>
      </c>
      <c r="B94" s="3">
        <v>138.80000000000001</v>
      </c>
    </row>
    <row r="95" spans="1:2" x14ac:dyDescent="0.3">
      <c r="A95" s="1" t="s">
        <v>105</v>
      </c>
      <c r="B95" s="3">
        <v>141.79</v>
      </c>
    </row>
    <row r="96" spans="1:2" x14ac:dyDescent="0.3">
      <c r="A96" s="1" t="s">
        <v>106</v>
      </c>
      <c r="B96" s="3">
        <v>143.84</v>
      </c>
    </row>
    <row r="97" spans="1:2" x14ac:dyDescent="0.3">
      <c r="A97" s="1" t="s">
        <v>107</v>
      </c>
      <c r="B97" s="3">
        <v>148.29</v>
      </c>
    </row>
    <row r="98" spans="1:2" x14ac:dyDescent="0.3">
      <c r="A98" s="1" t="s">
        <v>108</v>
      </c>
      <c r="B98" s="3">
        <v>152.47999999999999</v>
      </c>
    </row>
    <row r="99" spans="1:2" x14ac:dyDescent="0.3">
      <c r="A99" s="1" t="s">
        <v>109</v>
      </c>
      <c r="B99" s="3">
        <v>156.59</v>
      </c>
    </row>
    <row r="100" spans="1:2" x14ac:dyDescent="0.3">
      <c r="A100" s="1" t="s">
        <v>110</v>
      </c>
      <c r="B100" s="3">
        <v>159.66</v>
      </c>
    </row>
    <row r="101" spans="1:2" x14ac:dyDescent="0.3">
      <c r="A101" s="1" t="s">
        <v>111</v>
      </c>
      <c r="B101" s="3">
        <v>160.69</v>
      </c>
    </row>
    <row r="102" spans="1:2" x14ac:dyDescent="0.3">
      <c r="A102" s="1" t="s">
        <v>112</v>
      </c>
      <c r="B102" s="3">
        <v>160.12</v>
      </c>
    </row>
    <row r="103" spans="1:2" x14ac:dyDescent="0.3">
      <c r="A103" s="1" t="s">
        <v>113</v>
      </c>
      <c r="B103" s="3">
        <v>157.09</v>
      </c>
    </row>
    <row r="104" spans="1:2" x14ac:dyDescent="0.3">
      <c r="A104" s="1" t="s">
        <v>114</v>
      </c>
      <c r="B104" s="3">
        <v>155.18</v>
      </c>
    </row>
    <row r="105" spans="1:2" x14ac:dyDescent="0.3">
      <c r="A105" s="1" t="s">
        <v>115</v>
      </c>
      <c r="B105" s="3">
        <v>153.16</v>
      </c>
    </row>
    <row r="106" spans="1:2" x14ac:dyDescent="0.3">
      <c r="A106" s="1" t="s">
        <v>116</v>
      </c>
      <c r="B106" s="3">
        <v>149.13</v>
      </c>
    </row>
    <row r="107" spans="1:2" x14ac:dyDescent="0.3">
      <c r="A107" s="1" t="s">
        <v>117</v>
      </c>
      <c r="B107" s="3">
        <v>139.69</v>
      </c>
    </row>
    <row r="108" spans="1:2" x14ac:dyDescent="0.3">
      <c r="A108" s="1" t="s">
        <v>118</v>
      </c>
      <c r="B108" s="3">
        <v>141.08000000000001</v>
      </c>
    </row>
    <row r="109" spans="1:2" x14ac:dyDescent="0.3">
      <c r="A109" s="1" t="s">
        <v>119</v>
      </c>
      <c r="B109" s="3">
        <v>145.03</v>
      </c>
    </row>
    <row r="110" spans="1:2" x14ac:dyDescent="0.3">
      <c r="A110" s="1" t="s">
        <v>120</v>
      </c>
      <c r="B110" s="3">
        <v>148.61000000000001</v>
      </c>
    </row>
    <row r="111" spans="1:2" x14ac:dyDescent="0.3">
      <c r="A111" s="1" t="s">
        <v>121</v>
      </c>
      <c r="B111" s="3">
        <v>150.38999999999999</v>
      </c>
    </row>
    <row r="112" spans="1:2" x14ac:dyDescent="0.3">
      <c r="A112" s="1" t="s">
        <v>122</v>
      </c>
      <c r="B112" s="3">
        <v>149.82</v>
      </c>
    </row>
    <row r="113" spans="1:2" x14ac:dyDescent="0.3">
      <c r="A113" s="1" t="s">
        <v>123</v>
      </c>
      <c r="B113" s="3">
        <v>150.79</v>
      </c>
    </row>
    <row r="114" spans="1:2" x14ac:dyDescent="0.3">
      <c r="A114" s="1" t="s">
        <v>124</v>
      </c>
      <c r="B114" s="3">
        <v>151.66</v>
      </c>
    </row>
    <row r="115" spans="1:2" x14ac:dyDescent="0.3">
      <c r="A115" s="1" t="s">
        <v>125</v>
      </c>
      <c r="B115" s="3">
        <v>155.24</v>
      </c>
    </row>
    <row r="116" spans="1:2" x14ac:dyDescent="0.3">
      <c r="A116" s="1" t="s">
        <v>126</v>
      </c>
      <c r="B116" s="3">
        <v>157.37</v>
      </c>
    </row>
    <row r="117" spans="1:2" x14ac:dyDescent="0.3">
      <c r="A117" s="1" t="s">
        <v>127</v>
      </c>
      <c r="B117" s="3">
        <v>158.38999999999999</v>
      </c>
    </row>
    <row r="118" spans="1:2" x14ac:dyDescent="0.3">
      <c r="A118" s="1" t="s">
        <v>128</v>
      </c>
      <c r="B118" s="3">
        <v>159.87</v>
      </c>
    </row>
    <row r="119" spans="1:2" x14ac:dyDescent="0.3">
      <c r="A119" s="1" t="s">
        <v>129</v>
      </c>
      <c r="B119" s="3">
        <v>163.01</v>
      </c>
    </row>
    <row r="120" spans="1:2" x14ac:dyDescent="0.3">
      <c r="A120" s="1" t="s">
        <v>130</v>
      </c>
      <c r="B120" s="3">
        <v>163.08000000000001</v>
      </c>
    </row>
    <row r="121" spans="1:2" x14ac:dyDescent="0.3">
      <c r="A121" s="1" t="s">
        <v>131</v>
      </c>
      <c r="B121" s="3">
        <v>163.93</v>
      </c>
    </row>
    <row r="122" spans="1:2" x14ac:dyDescent="0.3">
      <c r="A122" s="1" t="s">
        <v>132</v>
      </c>
      <c r="B122" s="3">
        <v>166.12</v>
      </c>
    </row>
    <row r="123" spans="1:2" x14ac:dyDescent="0.3">
      <c r="A123" s="1" t="s">
        <v>133</v>
      </c>
      <c r="B123" s="3">
        <v>168.61</v>
      </c>
    </row>
    <row r="124" spans="1:2" x14ac:dyDescent="0.3">
      <c r="A124" s="1" t="s">
        <v>134</v>
      </c>
      <c r="B124" s="3">
        <v>168.67</v>
      </c>
    </row>
    <row r="125" spans="1:2" x14ac:dyDescent="0.3">
      <c r="A125" s="1" t="s">
        <v>135</v>
      </c>
      <c r="B125" s="3">
        <v>166.79</v>
      </c>
    </row>
    <row r="126" spans="1:2" x14ac:dyDescent="0.3">
      <c r="A126" s="1" t="s">
        <v>136</v>
      </c>
      <c r="B126" s="3">
        <v>164.24</v>
      </c>
    </row>
    <row r="127" spans="1:2" x14ac:dyDescent="0.3">
      <c r="A127" s="1" t="s">
        <v>137</v>
      </c>
      <c r="B127" s="3">
        <v>161.16999999999999</v>
      </c>
    </row>
    <row r="128" spans="1:2" x14ac:dyDescent="0.3">
      <c r="A128" s="1" t="s">
        <v>138</v>
      </c>
      <c r="B128" s="3">
        <v>160.62</v>
      </c>
    </row>
    <row r="129" spans="1:2" x14ac:dyDescent="0.3">
      <c r="A129" s="1" t="s">
        <v>139</v>
      </c>
      <c r="B129" s="3">
        <v>162.69999999999999</v>
      </c>
    </row>
    <row r="130" spans="1:2" x14ac:dyDescent="0.3">
      <c r="A130" s="1" t="s">
        <v>140</v>
      </c>
      <c r="B130" s="3">
        <v>164.19</v>
      </c>
    </row>
    <row r="131" spans="1:2" x14ac:dyDescent="0.3">
      <c r="A131" s="1" t="s">
        <v>141</v>
      </c>
      <c r="B131" s="3">
        <v>167.1</v>
      </c>
    </row>
    <row r="132" spans="1:2" x14ac:dyDescent="0.3">
      <c r="A132" s="1" t="s">
        <v>142</v>
      </c>
      <c r="B132" s="3">
        <v>168.29</v>
      </c>
    </row>
    <row r="133" spans="1:2" x14ac:dyDescent="0.3">
      <c r="A133" s="1" t="s">
        <v>143</v>
      </c>
      <c r="B133" s="3">
        <v>164.95</v>
      </c>
    </row>
    <row r="134" spans="1:2" x14ac:dyDescent="0.3">
      <c r="A134" s="1" t="s">
        <v>144</v>
      </c>
      <c r="B134" s="3">
        <v>165.44</v>
      </c>
    </row>
    <row r="135" spans="1:2" x14ac:dyDescent="0.3">
      <c r="A135" s="1" t="s">
        <v>145</v>
      </c>
      <c r="B135" s="3">
        <v>165.16</v>
      </c>
    </row>
    <row r="136" spans="1:2" x14ac:dyDescent="0.3">
      <c r="A136" s="1" t="s">
        <v>146</v>
      </c>
      <c r="B136" s="3">
        <v>166.71</v>
      </c>
    </row>
    <row r="137" spans="1:2" x14ac:dyDescent="0.3">
      <c r="A137" s="1" t="s">
        <v>147</v>
      </c>
      <c r="B137" s="3">
        <v>170.44</v>
      </c>
    </row>
    <row r="138" spans="1:2" x14ac:dyDescent="0.3">
      <c r="A138" s="1" t="s">
        <v>148</v>
      </c>
      <c r="B138" s="3">
        <v>176.13</v>
      </c>
    </row>
    <row r="139" spans="1:2" x14ac:dyDescent="0.3">
      <c r="A139" s="1" t="s">
        <v>149</v>
      </c>
      <c r="B139" s="3">
        <v>182.33</v>
      </c>
    </row>
    <row r="140" spans="1:2" x14ac:dyDescent="0.3">
      <c r="A140" s="1" t="s">
        <v>150</v>
      </c>
      <c r="B140" s="3">
        <v>182.75</v>
      </c>
    </row>
    <row r="141" spans="1:2" x14ac:dyDescent="0.3">
      <c r="A141" s="1" t="s">
        <v>151</v>
      </c>
      <c r="B141" s="3">
        <v>179.83</v>
      </c>
    </row>
    <row r="142" spans="1:2" x14ac:dyDescent="0.3">
      <c r="A142" s="1" t="s">
        <v>152</v>
      </c>
      <c r="B142" s="3">
        <v>176.43</v>
      </c>
    </row>
    <row r="143" spans="1:2" x14ac:dyDescent="0.3">
      <c r="A143" s="1" t="s">
        <v>153</v>
      </c>
      <c r="B143" s="3">
        <v>175.47</v>
      </c>
    </row>
    <row r="144" spans="1:2" x14ac:dyDescent="0.3">
      <c r="A144" s="1" t="s">
        <v>154</v>
      </c>
      <c r="B144" s="3">
        <v>174.72</v>
      </c>
    </row>
    <row r="145" spans="1:2" x14ac:dyDescent="0.3">
      <c r="A145" s="1" t="s">
        <v>155</v>
      </c>
      <c r="B145" s="3">
        <v>175.93</v>
      </c>
    </row>
    <row r="146" spans="1:2" x14ac:dyDescent="0.3">
      <c r="A146" s="1" t="s">
        <v>156</v>
      </c>
      <c r="B146" s="3">
        <v>176.47</v>
      </c>
    </row>
    <row r="147" spans="1:2" x14ac:dyDescent="0.3">
      <c r="A147" s="1" t="s">
        <v>157</v>
      </c>
      <c r="B147" s="3">
        <v>175.49</v>
      </c>
    </row>
    <row r="148" spans="1:2" x14ac:dyDescent="0.3">
      <c r="A148" s="1" t="s">
        <v>158</v>
      </c>
      <c r="B148" s="3">
        <v>174.2</v>
      </c>
    </row>
    <row r="149" spans="1:2" x14ac:dyDescent="0.3">
      <c r="A149" s="1" t="s">
        <v>159</v>
      </c>
      <c r="B149" s="3">
        <v>173.41</v>
      </c>
    </row>
    <row r="150" spans="1:2" x14ac:dyDescent="0.3">
      <c r="A150" s="1" t="s">
        <v>160</v>
      </c>
      <c r="B150" s="3">
        <v>172.61</v>
      </c>
    </row>
    <row r="151" spans="1:2" x14ac:dyDescent="0.3">
      <c r="A151" s="1" t="s">
        <v>161</v>
      </c>
      <c r="B151" s="3">
        <v>172.19</v>
      </c>
    </row>
    <row r="152" spans="1:2" x14ac:dyDescent="0.3">
      <c r="A152" s="1" t="s">
        <v>162</v>
      </c>
      <c r="B152" s="3">
        <v>171.76</v>
      </c>
    </row>
    <row r="153" spans="1:2" x14ac:dyDescent="0.3">
      <c r="A153" s="1" t="s">
        <v>163</v>
      </c>
      <c r="B153" s="3">
        <v>171.68</v>
      </c>
    </row>
    <row r="154" spans="1:2" x14ac:dyDescent="0.3">
      <c r="A154" s="1" t="s">
        <v>164</v>
      </c>
      <c r="B154" s="3">
        <v>177.1</v>
      </c>
    </row>
    <row r="155" spans="1:2" x14ac:dyDescent="0.3">
      <c r="A155" s="1" t="s">
        <v>165</v>
      </c>
      <c r="B155" s="3">
        <v>183.33</v>
      </c>
    </row>
    <row r="156" spans="1:2" x14ac:dyDescent="0.3">
      <c r="A156" s="1" t="s">
        <v>166</v>
      </c>
      <c r="B156" s="3">
        <v>186.4</v>
      </c>
    </row>
    <row r="157" spans="1:2" x14ac:dyDescent="0.3">
      <c r="A157" s="1" t="s">
        <v>167</v>
      </c>
      <c r="B157" s="3">
        <v>188.47</v>
      </c>
    </row>
    <row r="158" spans="1:2" x14ac:dyDescent="0.3">
      <c r="A158" s="1" t="s">
        <v>168</v>
      </c>
      <c r="B158" s="3">
        <v>189.09</v>
      </c>
    </row>
    <row r="159" spans="1:2" x14ac:dyDescent="0.3">
      <c r="A159" s="1" t="s">
        <v>169</v>
      </c>
      <c r="B159" s="3">
        <v>183.61</v>
      </c>
    </row>
    <row r="160" spans="1:2" x14ac:dyDescent="0.3">
      <c r="A160" s="1" t="s">
        <v>170</v>
      </c>
      <c r="B160" s="3">
        <v>187.17</v>
      </c>
    </row>
    <row r="161" spans="1:2" x14ac:dyDescent="0.3">
      <c r="A161" s="1" t="s">
        <v>171</v>
      </c>
      <c r="B161" s="3">
        <v>188.99</v>
      </c>
    </row>
    <row r="162" spans="1:2" x14ac:dyDescent="0.3">
      <c r="A162" s="1" t="s">
        <v>172</v>
      </c>
      <c r="B162" s="3">
        <v>189.76</v>
      </c>
    </row>
    <row r="163" spans="1:2" x14ac:dyDescent="0.3">
      <c r="A163" s="1" t="s">
        <v>173</v>
      </c>
      <c r="B163" s="3">
        <v>194.94</v>
      </c>
    </row>
    <row r="164" spans="1:2" x14ac:dyDescent="0.3">
      <c r="A164" s="1" t="s">
        <v>174</v>
      </c>
      <c r="B164" s="3">
        <v>190.53</v>
      </c>
    </row>
    <row r="165" spans="1:2" x14ac:dyDescent="0.3">
      <c r="A165" s="1" t="s">
        <v>175</v>
      </c>
      <c r="B165" s="3">
        <v>188.06</v>
      </c>
    </row>
    <row r="166" spans="1:2" x14ac:dyDescent="0.3">
      <c r="A166" s="1" t="s">
        <v>176</v>
      </c>
      <c r="B166" s="3">
        <v>182.09</v>
      </c>
    </row>
    <row r="167" spans="1:2" x14ac:dyDescent="0.3">
      <c r="A167" s="1" t="s">
        <v>177</v>
      </c>
      <c r="B167" s="3">
        <v>175.57</v>
      </c>
    </row>
    <row r="168" spans="1:2" x14ac:dyDescent="0.3">
      <c r="A168" s="1" t="s">
        <v>178</v>
      </c>
      <c r="B168" s="3">
        <v>175.55</v>
      </c>
    </row>
    <row r="169" spans="1:2" x14ac:dyDescent="0.3">
      <c r="A169" s="1" t="s">
        <v>179</v>
      </c>
      <c r="B169" s="3">
        <v>176.07</v>
      </c>
    </row>
    <row r="170" spans="1:2" x14ac:dyDescent="0.3">
      <c r="A170" s="1" t="s">
        <v>180</v>
      </c>
      <c r="B170" s="3">
        <v>175.2</v>
      </c>
    </row>
    <row r="171" spans="1:2" x14ac:dyDescent="0.3">
      <c r="A171" s="1" t="s">
        <v>181</v>
      </c>
      <c r="B171" s="3">
        <v>175.33</v>
      </c>
    </row>
    <row r="172" spans="1:2" x14ac:dyDescent="0.3">
      <c r="A172" s="1" t="s">
        <v>182</v>
      </c>
      <c r="B172" s="3">
        <v>177.48</v>
      </c>
    </row>
    <row r="173" spans="1:2" x14ac:dyDescent="0.3">
      <c r="A173" s="1" t="s">
        <v>183</v>
      </c>
      <c r="B173" s="3">
        <v>174.97</v>
      </c>
    </row>
    <row r="174" spans="1:2" x14ac:dyDescent="0.3">
      <c r="A174" s="1" t="s">
        <v>184</v>
      </c>
      <c r="B174" s="3">
        <v>174.85</v>
      </c>
    </row>
    <row r="175" spans="1:2" x14ac:dyDescent="0.3">
      <c r="A175" s="1" t="s">
        <v>185</v>
      </c>
      <c r="B175" s="3">
        <v>175.39</v>
      </c>
    </row>
    <row r="176" spans="1:2" x14ac:dyDescent="0.3">
      <c r="A176" s="1" t="s">
        <v>186</v>
      </c>
      <c r="B176" s="3">
        <v>175.22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3"/>
  <sheetViews>
    <sheetView workbookViewId="0">
      <selection activeCell="J32" sqref="J32"/>
    </sheetView>
  </sheetViews>
  <sheetFormatPr baseColWidth="10" defaultColWidth="9.140625" defaultRowHeight="16.5" x14ac:dyDescent="0.3"/>
  <cols>
    <col min="1" max="2" width="20.7109375" style="1" customWidth="1"/>
    <col min="3" max="3" width="42.85546875" style="1" bestFit="1" customWidth="1"/>
    <col min="4" max="4" width="25.140625" style="1" bestFit="1" customWidth="1"/>
    <col min="5" max="5" width="20.7109375" style="1" customWidth="1"/>
  </cols>
  <sheetData>
    <row r="1" spans="1:5" x14ac:dyDescent="0.3">
      <c r="A1" s="2" t="s">
        <v>200</v>
      </c>
    </row>
    <row r="3" spans="1:5" x14ac:dyDescent="0.25">
      <c r="A3" s="2" t="s">
        <v>195</v>
      </c>
      <c r="B3" s="2" t="s">
        <v>196</v>
      </c>
      <c r="C3" s="2" t="s">
        <v>197</v>
      </c>
      <c r="D3" s="2" t="s">
        <v>198</v>
      </c>
      <c r="E3" s="2" t="s">
        <v>199</v>
      </c>
    </row>
    <row r="4" spans="1:5" x14ac:dyDescent="0.3">
      <c r="A4" s="1">
        <v>2006</v>
      </c>
      <c r="B4" s="3">
        <v>71.7</v>
      </c>
      <c r="C4" s="3">
        <v>81.900000000000006</v>
      </c>
      <c r="D4" s="3">
        <v>61.6</v>
      </c>
      <c r="E4" s="3">
        <v>66.7</v>
      </c>
    </row>
    <row r="5" spans="1:5" x14ac:dyDescent="0.3">
      <c r="A5" s="1">
        <v>2007</v>
      </c>
      <c r="B5" s="3">
        <v>72.2</v>
      </c>
      <c r="C5" s="3">
        <v>81.099999999999994</v>
      </c>
      <c r="D5" s="3">
        <v>57.8</v>
      </c>
      <c r="E5" s="3">
        <v>72.2</v>
      </c>
    </row>
    <row r="6" spans="1:5" x14ac:dyDescent="0.3">
      <c r="A6" s="1">
        <v>2008</v>
      </c>
      <c r="B6" s="3">
        <v>74.400000000000006</v>
      </c>
      <c r="C6" s="3">
        <v>80.5</v>
      </c>
      <c r="D6" s="3">
        <v>58.8</v>
      </c>
      <c r="E6" s="3">
        <v>79.5</v>
      </c>
    </row>
    <row r="7" spans="1:5" x14ac:dyDescent="0.3">
      <c r="A7" s="1">
        <v>2009</v>
      </c>
      <c r="B7" s="3">
        <v>83.2</v>
      </c>
      <c r="C7" s="3">
        <v>79.400000000000006</v>
      </c>
      <c r="D7" s="3">
        <v>89.7</v>
      </c>
      <c r="E7" s="3">
        <v>85.9</v>
      </c>
    </row>
    <row r="8" spans="1:5" x14ac:dyDescent="0.3">
      <c r="A8" s="1">
        <v>2010</v>
      </c>
      <c r="B8" s="3">
        <v>77.8</v>
      </c>
      <c r="C8" s="3">
        <v>78.7</v>
      </c>
      <c r="D8" s="3">
        <v>76.400000000000006</v>
      </c>
      <c r="E8" s="3">
        <v>77.3</v>
      </c>
    </row>
    <row r="9" spans="1:5" x14ac:dyDescent="0.3">
      <c r="A9" s="1">
        <v>2011</v>
      </c>
      <c r="B9" s="3">
        <v>80.400000000000006</v>
      </c>
      <c r="C9" s="3">
        <v>79.5</v>
      </c>
      <c r="D9" s="3">
        <v>86.3</v>
      </c>
      <c r="E9" s="3">
        <v>78.2</v>
      </c>
    </row>
    <row r="10" spans="1:5" x14ac:dyDescent="0.3">
      <c r="A10" s="1">
        <v>2012</v>
      </c>
      <c r="B10" s="3">
        <v>81.599999999999994</v>
      </c>
      <c r="C10" s="3">
        <v>80.2</v>
      </c>
      <c r="D10" s="3">
        <v>87.1</v>
      </c>
      <c r="E10" s="3">
        <v>80.900000000000006</v>
      </c>
    </row>
    <row r="11" spans="1:5" x14ac:dyDescent="0.3">
      <c r="A11" s="1">
        <v>2013</v>
      </c>
      <c r="B11" s="3">
        <v>82.9</v>
      </c>
      <c r="C11" s="3">
        <v>82.1</v>
      </c>
      <c r="D11" s="3">
        <v>89.7</v>
      </c>
      <c r="E11" s="3">
        <v>80.5</v>
      </c>
    </row>
    <row r="12" spans="1:5" x14ac:dyDescent="0.3">
      <c r="A12" s="1">
        <v>2014</v>
      </c>
      <c r="B12" s="3">
        <v>81.900000000000006</v>
      </c>
      <c r="C12" s="3">
        <v>84.2</v>
      </c>
      <c r="D12" s="3">
        <v>79.8</v>
      </c>
      <c r="E12" s="3">
        <v>79.099999999999994</v>
      </c>
    </row>
    <row r="13" spans="1:5" x14ac:dyDescent="0.3">
      <c r="A13" s="1">
        <v>2015</v>
      </c>
      <c r="B13" s="3">
        <v>80.2</v>
      </c>
      <c r="C13" s="3">
        <v>89.8</v>
      </c>
      <c r="D13" s="3">
        <v>64.2</v>
      </c>
      <c r="E13" s="3">
        <v>77.7</v>
      </c>
    </row>
    <row r="14" spans="1:5" x14ac:dyDescent="0.3">
      <c r="A14" s="1">
        <v>2016</v>
      </c>
      <c r="B14" s="3">
        <v>83.1</v>
      </c>
      <c r="C14" s="3">
        <v>96.2</v>
      </c>
      <c r="D14" s="3">
        <v>71.5</v>
      </c>
      <c r="E14" s="3">
        <v>74.400000000000006</v>
      </c>
    </row>
    <row r="15" spans="1:5" x14ac:dyDescent="0.3">
      <c r="A15" s="1">
        <v>2017</v>
      </c>
      <c r="B15" s="3">
        <v>79.5</v>
      </c>
      <c r="C15" s="3">
        <v>95.5</v>
      </c>
      <c r="D15" s="3">
        <v>63.6</v>
      </c>
      <c r="E15" s="3">
        <v>73.099999999999994</v>
      </c>
    </row>
    <row r="16" spans="1:5" x14ac:dyDescent="0.3">
      <c r="A16" s="1">
        <v>2018</v>
      </c>
      <c r="B16" s="3">
        <v>81.7</v>
      </c>
      <c r="C16" s="3">
        <v>98.2</v>
      </c>
      <c r="D16" s="3">
        <v>66.5</v>
      </c>
      <c r="E16" s="3">
        <v>74.099999999999994</v>
      </c>
    </row>
    <row r="17" spans="1:5" x14ac:dyDescent="0.3">
      <c r="A17" s="1">
        <v>2019</v>
      </c>
      <c r="B17" s="3">
        <v>84.1</v>
      </c>
      <c r="C17" s="3">
        <v>96.4</v>
      </c>
      <c r="D17" s="3">
        <v>75.7</v>
      </c>
      <c r="E17" s="3">
        <v>74.099999999999994</v>
      </c>
    </row>
    <row r="18" spans="1:5" x14ac:dyDescent="0.3">
      <c r="A18" s="1">
        <v>2020</v>
      </c>
      <c r="B18" s="3">
        <v>82</v>
      </c>
      <c r="C18" s="3">
        <v>92.2</v>
      </c>
      <c r="D18" s="3">
        <v>75.8</v>
      </c>
      <c r="E18" s="3">
        <v>73.2</v>
      </c>
    </row>
    <row r="19" spans="1:5" x14ac:dyDescent="0.3">
      <c r="A19" s="1">
        <v>2021</v>
      </c>
      <c r="B19" s="3">
        <v>79.7</v>
      </c>
      <c r="C19" s="3">
        <v>89.9</v>
      </c>
      <c r="D19" s="3">
        <v>68.599999999999994</v>
      </c>
      <c r="E19" s="3">
        <v>75.3</v>
      </c>
    </row>
    <row r="20" spans="1:5" x14ac:dyDescent="0.3">
      <c r="A20" s="1">
        <v>2022</v>
      </c>
      <c r="B20" s="3">
        <v>72.400000000000006</v>
      </c>
      <c r="C20" s="3">
        <v>86.8</v>
      </c>
      <c r="D20" s="3">
        <v>51.2</v>
      </c>
      <c r="E20" s="3">
        <v>74.8</v>
      </c>
    </row>
    <row r="21" spans="1:5" x14ac:dyDescent="0.3">
      <c r="A21" s="1">
        <v>2023</v>
      </c>
      <c r="B21" s="3">
        <v>73.8</v>
      </c>
      <c r="C21" s="3">
        <v>81.900000000000006</v>
      </c>
      <c r="D21" s="3">
        <v>56.6</v>
      </c>
      <c r="E21" s="3">
        <v>78.099999999999994</v>
      </c>
    </row>
    <row r="22" spans="1:5" x14ac:dyDescent="0.3">
      <c r="A22" s="1">
        <v>2024</v>
      </c>
      <c r="B22" s="3">
        <v>76.599999999999994</v>
      </c>
      <c r="C22" s="3">
        <v>78.5</v>
      </c>
      <c r="D22" s="3">
        <v>70.2</v>
      </c>
      <c r="E22" s="3">
        <v>78.7</v>
      </c>
    </row>
    <row r="23" spans="1:5" x14ac:dyDescent="0.3">
      <c r="A23" s="1">
        <v>2025</v>
      </c>
      <c r="B23" s="3">
        <v>74.7</v>
      </c>
      <c r="C23" s="3">
        <v>72.099999999999994</v>
      </c>
      <c r="D23" s="3">
        <v>67.599999999999994</v>
      </c>
      <c r="E23" s="3">
        <v>86.7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7"/>
  <sheetViews>
    <sheetView workbookViewId="0">
      <selection activeCell="I35" sqref="I35"/>
    </sheetView>
  </sheetViews>
  <sheetFormatPr baseColWidth="10" defaultColWidth="9.140625" defaultRowHeight="16.5" x14ac:dyDescent="0.3"/>
  <cols>
    <col min="1" max="3" width="20.7109375" style="1" customWidth="1"/>
    <col min="4" max="4" width="27" style="1" bestFit="1" customWidth="1"/>
    <col min="5" max="5" width="20.7109375" style="1" customWidth="1"/>
  </cols>
  <sheetData>
    <row r="1" spans="1:5" x14ac:dyDescent="0.3">
      <c r="A1" s="2" t="s">
        <v>205</v>
      </c>
    </row>
    <row r="3" spans="1:5" x14ac:dyDescent="0.25">
      <c r="A3" s="2" t="s">
        <v>195</v>
      </c>
      <c r="B3" s="2" t="s">
        <v>201</v>
      </c>
      <c r="C3" s="2" t="s">
        <v>202</v>
      </c>
      <c r="D3" s="2" t="s">
        <v>203</v>
      </c>
      <c r="E3" s="2" t="s">
        <v>204</v>
      </c>
    </row>
    <row r="4" spans="1:5" x14ac:dyDescent="0.3">
      <c r="A4" s="1">
        <v>2014</v>
      </c>
      <c r="B4" s="3">
        <v>3.1</v>
      </c>
      <c r="C4" s="3">
        <v>3.3</v>
      </c>
      <c r="D4" s="3">
        <v>3.3</v>
      </c>
      <c r="E4" s="3"/>
    </row>
    <row r="5" spans="1:5" x14ac:dyDescent="0.3">
      <c r="A5" s="1">
        <v>2015</v>
      </c>
      <c r="B5" s="3">
        <v>2.8</v>
      </c>
      <c r="C5" s="3">
        <v>2.7</v>
      </c>
      <c r="D5" s="3">
        <v>2.5</v>
      </c>
      <c r="E5" s="3"/>
    </row>
    <row r="6" spans="1:5" x14ac:dyDescent="0.3">
      <c r="A6" s="1">
        <v>2016</v>
      </c>
      <c r="B6" s="3">
        <v>1.7</v>
      </c>
      <c r="C6" s="3">
        <v>2.4</v>
      </c>
      <c r="D6" s="3">
        <v>1.9</v>
      </c>
      <c r="E6" s="3"/>
    </row>
    <row r="7" spans="1:5" x14ac:dyDescent="0.3">
      <c r="A7" s="1">
        <v>2017</v>
      </c>
      <c r="B7" s="3">
        <v>2.2999999999999998</v>
      </c>
      <c r="C7" s="3">
        <v>2.4</v>
      </c>
      <c r="D7" s="3">
        <v>2.4</v>
      </c>
      <c r="E7" s="3"/>
    </row>
    <row r="8" spans="1:5" x14ac:dyDescent="0.3">
      <c r="A8" s="1">
        <v>2018</v>
      </c>
      <c r="B8" s="3">
        <v>2.8</v>
      </c>
      <c r="C8" s="3">
        <v>2.8</v>
      </c>
      <c r="D8" s="3">
        <v>2.6</v>
      </c>
      <c r="E8" s="3"/>
    </row>
    <row r="9" spans="1:5" x14ac:dyDescent="0.3">
      <c r="A9" s="1">
        <v>2019</v>
      </c>
      <c r="B9" s="3">
        <v>3.5</v>
      </c>
      <c r="C9" s="3">
        <v>3.2</v>
      </c>
      <c r="D9" s="3">
        <v>3.1</v>
      </c>
      <c r="E9" s="3"/>
    </row>
    <row r="10" spans="1:5" x14ac:dyDescent="0.3">
      <c r="A10" s="1">
        <v>2020</v>
      </c>
      <c r="B10" s="3">
        <v>3.1</v>
      </c>
      <c r="C10" s="3">
        <v>1.7</v>
      </c>
      <c r="D10" s="3">
        <v>2.2000000000000002</v>
      </c>
      <c r="E10" s="3"/>
    </row>
    <row r="11" spans="1:5" x14ac:dyDescent="0.3">
      <c r="A11" s="1">
        <v>2021</v>
      </c>
      <c r="B11" s="3">
        <v>3.5</v>
      </c>
      <c r="C11" s="3">
        <v>2.7</v>
      </c>
      <c r="D11" s="3">
        <v>3.1</v>
      </c>
      <c r="E11" s="3"/>
    </row>
    <row r="12" spans="1:5" x14ac:dyDescent="0.3">
      <c r="A12" s="1">
        <v>2022</v>
      </c>
      <c r="B12" s="3">
        <v>4.3</v>
      </c>
      <c r="C12" s="3">
        <v>3.7</v>
      </c>
      <c r="D12" s="3">
        <v>4</v>
      </c>
      <c r="E12" s="3"/>
    </row>
    <row r="13" spans="1:5" x14ac:dyDescent="0.3">
      <c r="A13" s="1">
        <v>2023</v>
      </c>
      <c r="B13" s="3">
        <v>5.2</v>
      </c>
      <c r="C13" s="3">
        <v>5.2</v>
      </c>
      <c r="D13" s="3">
        <v>4.8</v>
      </c>
      <c r="E13" s="3"/>
    </row>
    <row r="14" spans="1:5" x14ac:dyDescent="0.3">
      <c r="A14" s="1">
        <v>2024</v>
      </c>
      <c r="B14" s="3">
        <v>5.6</v>
      </c>
      <c r="C14" s="3">
        <v>5.2</v>
      </c>
      <c r="D14" s="3">
        <v>5.2</v>
      </c>
      <c r="E14" s="3"/>
    </row>
    <row r="15" spans="1:5" x14ac:dyDescent="0.3">
      <c r="A15" s="1">
        <v>2025</v>
      </c>
      <c r="B15" s="3">
        <v>4.9000000000000004</v>
      </c>
      <c r="C15" s="3">
        <v>4.4000000000000004</v>
      </c>
      <c r="D15" s="3">
        <v>5.2</v>
      </c>
      <c r="E15" s="3"/>
    </row>
    <row r="16" spans="1:5" x14ac:dyDescent="0.3">
      <c r="A16" s="1">
        <v>2026</v>
      </c>
      <c r="B16" s="3"/>
      <c r="C16" s="3">
        <v>4.4000000000000004</v>
      </c>
      <c r="D16" s="3"/>
      <c r="E16" s="3">
        <v>4.5999999999999996</v>
      </c>
    </row>
    <row r="17" spans="1:5" x14ac:dyDescent="0.3">
      <c r="A17" s="1">
        <v>2027</v>
      </c>
      <c r="B17" s="3"/>
      <c r="C17" s="3"/>
      <c r="D17" s="3"/>
      <c r="E17" s="3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4"/>
  <sheetViews>
    <sheetView workbookViewId="0"/>
  </sheetViews>
  <sheetFormatPr baseColWidth="10" defaultColWidth="9.140625" defaultRowHeight="16.5" x14ac:dyDescent="0.3"/>
  <cols>
    <col min="1" max="3" width="20.7109375" style="1" customWidth="1"/>
  </cols>
  <sheetData>
    <row r="1" spans="1:3" x14ac:dyDescent="0.3">
      <c r="A1" s="2" t="s">
        <v>208</v>
      </c>
    </row>
    <row r="3" spans="1:3" x14ac:dyDescent="0.25">
      <c r="A3" s="2" t="s">
        <v>195</v>
      </c>
      <c r="B3" s="2" t="s">
        <v>206</v>
      </c>
      <c r="C3" s="2" t="s">
        <v>207</v>
      </c>
    </row>
    <row r="4" spans="1:3" x14ac:dyDescent="0.3">
      <c r="A4" s="1">
        <v>1996</v>
      </c>
      <c r="B4" s="1">
        <v>103</v>
      </c>
      <c r="C4" s="1">
        <v>48</v>
      </c>
    </row>
    <row r="5" spans="1:3" x14ac:dyDescent="0.3">
      <c r="A5" s="1">
        <v>1997</v>
      </c>
      <c r="B5" s="1">
        <v>111</v>
      </c>
      <c r="C5" s="1">
        <v>113</v>
      </c>
    </row>
    <row r="6" spans="1:3" x14ac:dyDescent="0.3">
      <c r="A6" s="1">
        <v>1998</v>
      </c>
      <c r="B6" s="1">
        <v>111</v>
      </c>
      <c r="C6" s="1">
        <v>172</v>
      </c>
    </row>
    <row r="7" spans="1:3" x14ac:dyDescent="0.3">
      <c r="A7" s="1">
        <v>1999</v>
      </c>
      <c r="B7" s="1">
        <v>121</v>
      </c>
      <c r="C7" s="1">
        <v>222</v>
      </c>
    </row>
    <row r="8" spans="1:3" x14ac:dyDescent="0.3">
      <c r="A8" s="1">
        <v>2000</v>
      </c>
      <c r="B8" s="1">
        <v>128</v>
      </c>
      <c r="C8" s="1">
        <v>386</v>
      </c>
    </row>
    <row r="9" spans="1:3" x14ac:dyDescent="0.3">
      <c r="A9" s="1">
        <v>2001</v>
      </c>
      <c r="B9" s="1">
        <v>134</v>
      </c>
      <c r="C9" s="1">
        <v>613</v>
      </c>
    </row>
    <row r="10" spans="1:3" x14ac:dyDescent="0.3">
      <c r="A10" s="1">
        <v>2002</v>
      </c>
      <c r="B10" s="1">
        <v>136</v>
      </c>
      <c r="C10" s="1">
        <v>608</v>
      </c>
    </row>
    <row r="11" spans="1:3" x14ac:dyDescent="0.3">
      <c r="A11" s="1">
        <v>2003</v>
      </c>
      <c r="B11" s="1">
        <v>158</v>
      </c>
      <c r="C11" s="1">
        <v>845</v>
      </c>
    </row>
    <row r="12" spans="1:3" x14ac:dyDescent="0.3">
      <c r="A12" s="1">
        <v>2004</v>
      </c>
      <c r="B12" s="1">
        <v>175</v>
      </c>
      <c r="C12" s="1">
        <v>1015</v>
      </c>
    </row>
    <row r="13" spans="1:3" x14ac:dyDescent="0.3">
      <c r="A13" s="1">
        <v>2005</v>
      </c>
      <c r="B13" s="1">
        <v>191</v>
      </c>
      <c r="C13" s="1">
        <v>1398</v>
      </c>
    </row>
    <row r="14" spans="1:3" x14ac:dyDescent="0.3">
      <c r="A14" s="1">
        <v>2006</v>
      </c>
      <c r="B14" s="1">
        <v>107</v>
      </c>
      <c r="C14" s="1">
        <v>1782</v>
      </c>
    </row>
    <row r="15" spans="1:3" x14ac:dyDescent="0.3">
      <c r="A15" s="1">
        <v>2007</v>
      </c>
      <c r="B15" s="1">
        <v>117</v>
      </c>
      <c r="C15" s="1">
        <v>2017</v>
      </c>
    </row>
    <row r="16" spans="1:3" x14ac:dyDescent="0.3">
      <c r="A16" s="1">
        <v>2008</v>
      </c>
      <c r="B16" s="1">
        <v>88</v>
      </c>
      <c r="C16" s="1">
        <v>2273</v>
      </c>
    </row>
    <row r="17" spans="1:3" x14ac:dyDescent="0.3">
      <c r="A17" s="1">
        <v>2009</v>
      </c>
      <c r="B17" s="1">
        <v>117</v>
      </c>
      <c r="C17" s="1">
        <v>2637</v>
      </c>
    </row>
    <row r="18" spans="1:3" x14ac:dyDescent="0.3">
      <c r="A18" s="1">
        <v>2010</v>
      </c>
      <c r="B18" s="1">
        <v>135</v>
      </c>
      <c r="C18" s="1">
        <v>3074</v>
      </c>
    </row>
    <row r="19" spans="1:3" x14ac:dyDescent="0.3">
      <c r="A19" s="1">
        <v>2011</v>
      </c>
      <c r="B19" s="1">
        <v>129</v>
      </c>
      <c r="C19" s="1">
        <v>3309</v>
      </c>
    </row>
    <row r="20" spans="1:3" x14ac:dyDescent="0.3">
      <c r="A20" s="1">
        <v>2012</v>
      </c>
      <c r="B20" s="1">
        <v>145</v>
      </c>
      <c r="C20" s="1">
        <v>3814</v>
      </c>
    </row>
    <row r="21" spans="1:3" x14ac:dyDescent="0.3">
      <c r="A21" s="1">
        <v>2013</v>
      </c>
      <c r="B21" s="1">
        <v>168</v>
      </c>
      <c r="C21" s="1">
        <v>5035</v>
      </c>
    </row>
    <row r="22" spans="1:3" x14ac:dyDescent="0.3">
      <c r="A22" s="1">
        <v>2014</v>
      </c>
      <c r="B22" s="1">
        <v>186</v>
      </c>
      <c r="C22" s="1">
        <v>6428</v>
      </c>
    </row>
    <row r="23" spans="1:3" x14ac:dyDescent="0.3">
      <c r="A23" s="1">
        <v>2015</v>
      </c>
      <c r="B23" s="1">
        <v>198</v>
      </c>
      <c r="C23" s="1">
        <v>7471</v>
      </c>
    </row>
    <row r="24" spans="1:3" x14ac:dyDescent="0.3">
      <c r="A24" s="1">
        <v>2016</v>
      </c>
      <c r="B24" s="1">
        <v>212</v>
      </c>
      <c r="C24" s="1">
        <v>7507</v>
      </c>
    </row>
    <row r="25" spans="1:3" x14ac:dyDescent="0.3">
      <c r="A25" s="1">
        <v>2017</v>
      </c>
      <c r="B25" s="1">
        <v>240</v>
      </c>
      <c r="C25" s="1">
        <v>8484</v>
      </c>
    </row>
    <row r="26" spans="1:3" x14ac:dyDescent="0.3">
      <c r="A26" s="1">
        <v>2018</v>
      </c>
      <c r="B26" s="1">
        <v>239</v>
      </c>
      <c r="C26" s="1">
        <v>8251</v>
      </c>
    </row>
    <row r="27" spans="1:3" x14ac:dyDescent="0.3">
      <c r="A27" s="1">
        <v>2019</v>
      </c>
      <c r="B27" s="1">
        <v>269</v>
      </c>
      <c r="C27" s="1">
        <v>10084</v>
      </c>
    </row>
    <row r="28" spans="1:3" x14ac:dyDescent="0.3">
      <c r="A28" s="1">
        <v>2020</v>
      </c>
      <c r="B28" s="1">
        <v>292</v>
      </c>
      <c r="C28" s="1">
        <v>10908</v>
      </c>
    </row>
    <row r="29" spans="1:3" x14ac:dyDescent="0.3">
      <c r="A29" s="1">
        <v>2021</v>
      </c>
      <c r="B29" s="1">
        <v>333</v>
      </c>
      <c r="C29" s="1">
        <v>12340</v>
      </c>
    </row>
    <row r="30" spans="1:3" x14ac:dyDescent="0.3">
      <c r="A30" s="1">
        <v>2022</v>
      </c>
      <c r="B30" s="1">
        <v>318</v>
      </c>
      <c r="C30" s="1">
        <v>12429</v>
      </c>
    </row>
    <row r="31" spans="1:3" x14ac:dyDescent="0.3">
      <c r="A31" s="1">
        <v>2023</v>
      </c>
      <c r="B31" s="1">
        <v>354</v>
      </c>
      <c r="C31" s="1">
        <v>15757</v>
      </c>
    </row>
    <row r="32" spans="1:3" x14ac:dyDescent="0.3">
      <c r="A32" s="1">
        <v>2024</v>
      </c>
      <c r="B32" s="1">
        <v>381</v>
      </c>
      <c r="C32" s="1">
        <v>19742</v>
      </c>
    </row>
    <row r="33" spans="1:3" x14ac:dyDescent="0.3">
      <c r="A33" s="1">
        <v>2025</v>
      </c>
      <c r="B33" s="1">
        <v>417</v>
      </c>
      <c r="C33" s="1">
        <v>21268</v>
      </c>
    </row>
    <row r="34" spans="1:3" x14ac:dyDescent="0.3">
      <c r="A34" s="1">
        <v>2026</v>
      </c>
      <c r="B34" s="1">
        <v>440</v>
      </c>
      <c r="C34" s="1">
        <v>22683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9"/>
  <sheetViews>
    <sheetView workbookViewId="0">
      <selection activeCell="G10" sqref="G10"/>
    </sheetView>
  </sheetViews>
  <sheetFormatPr baseColWidth="10" defaultColWidth="9.140625" defaultRowHeight="16.5" x14ac:dyDescent="0.3"/>
  <cols>
    <col min="1" max="1" width="54.7109375" style="1" bestFit="1" customWidth="1"/>
    <col min="2" max="3" width="20.7109375" style="1" customWidth="1"/>
  </cols>
  <sheetData>
    <row r="1" spans="1:3" x14ac:dyDescent="0.3">
      <c r="A1" s="2" t="s">
        <v>215</v>
      </c>
    </row>
    <row r="3" spans="1:3" x14ac:dyDescent="0.25">
      <c r="A3" s="2" t="s">
        <v>212</v>
      </c>
      <c r="B3" s="2" t="s">
        <v>213</v>
      </c>
      <c r="C3" s="2" t="s">
        <v>214</v>
      </c>
    </row>
    <row r="4" spans="1:3" x14ac:dyDescent="0.3">
      <c r="A4" s="1" t="s">
        <v>259</v>
      </c>
      <c r="B4" s="1">
        <v>326</v>
      </c>
    </row>
    <row r="5" spans="1:3" x14ac:dyDescent="0.3">
      <c r="A5" s="1" t="s">
        <v>260</v>
      </c>
      <c r="B5" s="1">
        <v>-232</v>
      </c>
    </row>
    <row r="6" spans="1:3" x14ac:dyDescent="0.3">
      <c r="A6" s="1" t="s">
        <v>209</v>
      </c>
      <c r="B6" s="1">
        <v>1753</v>
      </c>
    </row>
    <row r="7" spans="1:3" x14ac:dyDescent="0.3">
      <c r="A7" s="1" t="s">
        <v>210</v>
      </c>
      <c r="B7" s="1">
        <v>-427</v>
      </c>
    </row>
    <row r="8" spans="1:3" x14ac:dyDescent="0.3">
      <c r="A8" s="1" t="s">
        <v>211</v>
      </c>
      <c r="B8" s="1">
        <v>-5</v>
      </c>
    </row>
    <row r="9" spans="1:3" x14ac:dyDescent="0.3">
      <c r="A9" s="1" t="s">
        <v>261</v>
      </c>
      <c r="C9" s="1">
        <v>1416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7"/>
  <sheetViews>
    <sheetView workbookViewId="0"/>
  </sheetViews>
  <sheetFormatPr baseColWidth="10" defaultColWidth="9.140625" defaultRowHeight="16.5" x14ac:dyDescent="0.3"/>
  <cols>
    <col min="1" max="1" width="22.140625" style="1" bestFit="1" customWidth="1"/>
    <col min="2" max="2" width="20.7109375" style="1" customWidth="1"/>
  </cols>
  <sheetData>
    <row r="1" spans="1:2" x14ac:dyDescent="0.3">
      <c r="A1" s="2" t="s">
        <v>221</v>
      </c>
    </row>
    <row r="3" spans="1:2" x14ac:dyDescent="0.25">
      <c r="A3" s="2" t="s">
        <v>212</v>
      </c>
      <c r="B3" s="2" t="s">
        <v>220</v>
      </c>
    </row>
    <row r="4" spans="1:2" x14ac:dyDescent="0.3">
      <c r="A4" s="1" t="s">
        <v>216</v>
      </c>
      <c r="B4" s="1">
        <v>72.099999999999994</v>
      </c>
    </row>
    <row r="5" spans="1:2" x14ac:dyDescent="0.3">
      <c r="A5" s="1" t="s">
        <v>217</v>
      </c>
      <c r="B5" s="1">
        <v>25.8</v>
      </c>
    </row>
    <row r="6" spans="1:2" x14ac:dyDescent="0.3">
      <c r="A6" s="1" t="s">
        <v>218</v>
      </c>
      <c r="B6" s="1">
        <v>1.6</v>
      </c>
    </row>
    <row r="7" spans="1:2" x14ac:dyDescent="0.3">
      <c r="A7" s="1" t="s">
        <v>219</v>
      </c>
      <c r="B7" s="1">
        <v>0.5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5"/>
  <sheetViews>
    <sheetView workbookViewId="0"/>
  </sheetViews>
  <sheetFormatPr baseColWidth="10" defaultColWidth="9.140625" defaultRowHeight="16.5" x14ac:dyDescent="0.3"/>
  <cols>
    <col min="1" max="3" width="20.7109375" style="1" customWidth="1"/>
  </cols>
  <sheetData>
    <row r="1" spans="1:3" x14ac:dyDescent="0.3">
      <c r="A1" s="2" t="s">
        <v>224</v>
      </c>
    </row>
    <row r="3" spans="1:3" x14ac:dyDescent="0.25">
      <c r="A3" s="2" t="s">
        <v>195</v>
      </c>
      <c r="B3" s="2" t="s">
        <v>222</v>
      </c>
      <c r="C3" s="2" t="s">
        <v>223</v>
      </c>
    </row>
    <row r="4" spans="1:3" x14ac:dyDescent="0.3">
      <c r="A4" s="1">
        <v>2015</v>
      </c>
      <c r="B4" s="1">
        <v>322</v>
      </c>
      <c r="C4" s="1">
        <v>91</v>
      </c>
    </row>
    <row r="5" spans="1:3" x14ac:dyDescent="0.3">
      <c r="A5" s="1">
        <v>2016</v>
      </c>
      <c r="B5" s="1">
        <v>377</v>
      </c>
      <c r="C5" s="1">
        <v>88</v>
      </c>
    </row>
    <row r="6" spans="1:3" x14ac:dyDescent="0.3">
      <c r="A6" s="1">
        <v>2017</v>
      </c>
      <c r="B6" s="1">
        <v>390</v>
      </c>
      <c r="C6" s="1">
        <v>74</v>
      </c>
    </row>
    <row r="7" spans="1:3" x14ac:dyDescent="0.3">
      <c r="A7" s="1">
        <v>2018</v>
      </c>
      <c r="B7" s="1">
        <v>400</v>
      </c>
      <c r="C7" s="1">
        <v>66</v>
      </c>
    </row>
    <row r="8" spans="1:3" x14ac:dyDescent="0.3">
      <c r="A8" s="1">
        <v>2019</v>
      </c>
      <c r="B8" s="1">
        <v>394</v>
      </c>
      <c r="C8" s="1">
        <v>58</v>
      </c>
    </row>
    <row r="9" spans="1:3" x14ac:dyDescent="0.3">
      <c r="A9" s="1">
        <v>2020</v>
      </c>
      <c r="B9" s="1">
        <v>469</v>
      </c>
      <c r="C9" s="1">
        <v>61</v>
      </c>
    </row>
    <row r="10" spans="1:3" x14ac:dyDescent="0.3">
      <c r="A10" s="1">
        <v>2021</v>
      </c>
      <c r="B10" s="1">
        <v>447</v>
      </c>
      <c r="C10" s="1">
        <v>60</v>
      </c>
    </row>
    <row r="11" spans="1:3" x14ac:dyDescent="0.3">
      <c r="A11" s="1">
        <v>2022</v>
      </c>
      <c r="B11" s="1">
        <v>532</v>
      </c>
      <c r="C11" s="1">
        <v>67</v>
      </c>
    </row>
    <row r="12" spans="1:3" x14ac:dyDescent="0.3">
      <c r="A12" s="1">
        <v>2023</v>
      </c>
      <c r="B12" s="1">
        <v>516</v>
      </c>
      <c r="C12" s="1">
        <v>50</v>
      </c>
    </row>
    <row r="13" spans="1:3" x14ac:dyDescent="0.3">
      <c r="A13" s="1">
        <v>2024</v>
      </c>
      <c r="B13" s="1">
        <v>566</v>
      </c>
      <c r="C13" s="1">
        <v>49</v>
      </c>
    </row>
    <row r="14" spans="1:3" x14ac:dyDescent="0.3">
      <c r="A14" s="1">
        <v>2025</v>
      </c>
      <c r="B14" s="1">
        <v>597</v>
      </c>
      <c r="C14" s="1">
        <v>50</v>
      </c>
    </row>
    <row r="15" spans="1:3" x14ac:dyDescent="0.3">
      <c r="A15" s="1">
        <v>2026</v>
      </c>
      <c r="B15" s="1">
        <v>622</v>
      </c>
      <c r="C15" s="1">
        <v>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8"/>
  <sheetViews>
    <sheetView workbookViewId="0">
      <selection activeCell="L26" sqref="L26"/>
    </sheetView>
  </sheetViews>
  <sheetFormatPr baseColWidth="10" defaultColWidth="9.140625" defaultRowHeight="16.5" x14ac:dyDescent="0.3"/>
  <cols>
    <col min="1" max="3" width="20.7109375" style="1" customWidth="1"/>
    <col min="4" max="4" width="22.7109375" style="1" bestFit="1" customWidth="1"/>
    <col min="5" max="5" width="20.7109375" style="1" customWidth="1"/>
  </cols>
  <sheetData>
    <row r="1" spans="1:5" x14ac:dyDescent="0.3">
      <c r="A1" s="2" t="s">
        <v>229</v>
      </c>
    </row>
    <row r="3" spans="1:5" x14ac:dyDescent="0.25">
      <c r="A3" s="2" t="s">
        <v>195</v>
      </c>
      <c r="B3" s="2" t="s">
        <v>225</v>
      </c>
      <c r="C3" s="2" t="s">
        <v>226</v>
      </c>
      <c r="D3" s="2" t="s">
        <v>227</v>
      </c>
      <c r="E3" s="2" t="s">
        <v>228</v>
      </c>
    </row>
    <row r="4" spans="1:5" x14ac:dyDescent="0.3">
      <c r="A4" s="1">
        <v>1990</v>
      </c>
      <c r="B4" s="3">
        <v>51.19</v>
      </c>
      <c r="C4" s="3">
        <v>0</v>
      </c>
      <c r="D4" s="3">
        <v>0</v>
      </c>
      <c r="E4" s="3">
        <v>0</v>
      </c>
    </row>
    <row r="5" spans="1:5" x14ac:dyDescent="0.3">
      <c r="A5" s="1">
        <v>1991</v>
      </c>
      <c r="B5" s="3">
        <v>28.59</v>
      </c>
      <c r="C5" s="3">
        <v>20.239999999999998</v>
      </c>
      <c r="D5" s="3">
        <v>0</v>
      </c>
      <c r="E5" s="3">
        <v>0</v>
      </c>
    </row>
    <row r="6" spans="1:5" x14ac:dyDescent="0.3">
      <c r="A6" s="1">
        <v>1992</v>
      </c>
      <c r="B6" s="3">
        <v>26.58</v>
      </c>
      <c r="C6" s="3">
        <v>20.71</v>
      </c>
      <c r="D6" s="3">
        <v>0</v>
      </c>
      <c r="E6" s="3">
        <v>0</v>
      </c>
    </row>
    <row r="7" spans="1:5" x14ac:dyDescent="0.3">
      <c r="A7" s="1">
        <v>1993</v>
      </c>
      <c r="B7" s="3">
        <v>27.87</v>
      </c>
      <c r="C7" s="3">
        <v>21.36</v>
      </c>
      <c r="D7" s="3">
        <v>0</v>
      </c>
      <c r="E7" s="3">
        <v>0</v>
      </c>
    </row>
    <row r="8" spans="1:5" x14ac:dyDescent="0.3">
      <c r="A8" s="1">
        <v>1994</v>
      </c>
      <c r="B8" s="3">
        <v>28.67</v>
      </c>
      <c r="C8" s="3">
        <v>22.5</v>
      </c>
      <c r="D8" s="3">
        <v>0</v>
      </c>
      <c r="E8" s="3">
        <v>0</v>
      </c>
    </row>
    <row r="9" spans="1:5" x14ac:dyDescent="0.3">
      <c r="A9" s="1">
        <v>1995</v>
      </c>
      <c r="B9" s="3">
        <v>28.89</v>
      </c>
      <c r="C9" s="3">
        <v>22.68</v>
      </c>
      <c r="D9" s="3">
        <v>0</v>
      </c>
      <c r="E9" s="3">
        <v>0</v>
      </c>
    </row>
    <row r="10" spans="1:5" x14ac:dyDescent="0.3">
      <c r="A10" s="1">
        <v>1996</v>
      </c>
      <c r="B10" s="3">
        <v>29.43</v>
      </c>
      <c r="C10" s="3">
        <v>25.05</v>
      </c>
      <c r="D10" s="3">
        <v>0</v>
      </c>
      <c r="E10" s="3">
        <v>0</v>
      </c>
    </row>
    <row r="11" spans="1:5" x14ac:dyDescent="0.3">
      <c r="A11" s="1">
        <v>1997</v>
      </c>
      <c r="B11" s="3">
        <v>29.92</v>
      </c>
      <c r="C11" s="3">
        <v>24.54</v>
      </c>
      <c r="D11" s="3">
        <v>0</v>
      </c>
      <c r="E11" s="3">
        <v>0</v>
      </c>
    </row>
    <row r="12" spans="1:5" x14ac:dyDescent="0.3">
      <c r="A12" s="1">
        <v>1998</v>
      </c>
      <c r="B12" s="3">
        <v>30.23</v>
      </c>
      <c r="C12" s="3">
        <v>24.32</v>
      </c>
      <c r="D12" s="3">
        <v>0</v>
      </c>
      <c r="E12" s="3">
        <v>0</v>
      </c>
    </row>
    <row r="13" spans="1:5" x14ac:dyDescent="0.3">
      <c r="A13" s="1">
        <v>1999</v>
      </c>
      <c r="B13" s="3">
        <v>26.29</v>
      </c>
      <c r="C13" s="3">
        <v>29.26</v>
      </c>
      <c r="D13" s="3">
        <v>0</v>
      </c>
      <c r="E13" s="3">
        <v>0</v>
      </c>
    </row>
    <row r="14" spans="1:5" x14ac:dyDescent="0.3">
      <c r="A14" s="1">
        <v>2000</v>
      </c>
      <c r="B14" s="3">
        <v>26.53</v>
      </c>
      <c r="C14" s="3">
        <v>28.4</v>
      </c>
      <c r="D14" s="3">
        <v>0</v>
      </c>
      <c r="E14" s="3">
        <v>0</v>
      </c>
    </row>
    <row r="15" spans="1:5" x14ac:dyDescent="0.3">
      <c r="A15" s="1">
        <v>2001</v>
      </c>
      <c r="B15" s="3">
        <v>26</v>
      </c>
      <c r="C15" s="3">
        <v>30.18</v>
      </c>
      <c r="D15" s="3">
        <v>0</v>
      </c>
      <c r="E15" s="3">
        <v>0</v>
      </c>
    </row>
    <row r="16" spans="1:5" x14ac:dyDescent="0.3">
      <c r="A16" s="1">
        <v>2002</v>
      </c>
      <c r="B16" s="3">
        <v>24.7</v>
      </c>
      <c r="C16" s="3">
        <v>30.18</v>
      </c>
      <c r="D16" s="3">
        <v>0</v>
      </c>
      <c r="E16" s="3">
        <v>0</v>
      </c>
    </row>
    <row r="17" spans="1:5" x14ac:dyDescent="0.3">
      <c r="A17" s="1">
        <v>2003</v>
      </c>
      <c r="B17" s="3">
        <v>23.55</v>
      </c>
      <c r="C17" s="3">
        <v>31.93</v>
      </c>
      <c r="D17" s="3">
        <v>0</v>
      </c>
      <c r="E17" s="3">
        <v>0</v>
      </c>
    </row>
    <row r="18" spans="1:5" x14ac:dyDescent="0.3">
      <c r="A18" s="1">
        <v>2004</v>
      </c>
      <c r="B18" s="3">
        <v>23.93</v>
      </c>
      <c r="C18" s="3">
        <v>31.95</v>
      </c>
      <c r="D18" s="3">
        <v>0</v>
      </c>
      <c r="E18" s="3">
        <v>0</v>
      </c>
    </row>
    <row r="19" spans="1:5" x14ac:dyDescent="0.3">
      <c r="A19" s="1">
        <v>2005</v>
      </c>
      <c r="B19" s="3">
        <v>18.91</v>
      </c>
      <c r="C19" s="3">
        <v>31.33</v>
      </c>
      <c r="D19" s="3">
        <v>0</v>
      </c>
      <c r="E19" s="3">
        <v>4.5</v>
      </c>
    </row>
    <row r="20" spans="1:5" x14ac:dyDescent="0.3">
      <c r="A20" s="1">
        <v>2006</v>
      </c>
      <c r="B20" s="3">
        <v>17.899999999999999</v>
      </c>
      <c r="C20" s="3">
        <v>31.98</v>
      </c>
      <c r="D20" s="3">
        <v>0</v>
      </c>
      <c r="E20" s="3">
        <v>4.84</v>
      </c>
    </row>
    <row r="21" spans="1:5" x14ac:dyDescent="0.3">
      <c r="A21" s="1">
        <v>2007</v>
      </c>
      <c r="B21" s="3">
        <v>17.95</v>
      </c>
      <c r="C21" s="3">
        <v>33.549999999999997</v>
      </c>
      <c r="D21" s="3">
        <v>0</v>
      </c>
      <c r="E21" s="3">
        <v>4.92</v>
      </c>
    </row>
    <row r="22" spans="1:5" x14ac:dyDescent="0.3">
      <c r="A22" s="1">
        <v>2008</v>
      </c>
      <c r="B22" s="3">
        <v>14.73</v>
      </c>
      <c r="C22" s="3">
        <v>17.87</v>
      </c>
      <c r="D22" s="3">
        <v>13.91</v>
      </c>
      <c r="E22" s="3">
        <v>8.3800000000000008</v>
      </c>
    </row>
    <row r="23" spans="1:5" x14ac:dyDescent="0.3">
      <c r="A23" s="1">
        <v>2009</v>
      </c>
      <c r="B23" s="3">
        <v>12.9</v>
      </c>
      <c r="C23" s="3">
        <v>17.739999999999998</v>
      </c>
      <c r="D23" s="3">
        <v>12.92</v>
      </c>
      <c r="E23" s="3">
        <v>8.85</v>
      </c>
    </row>
    <row r="24" spans="1:5" x14ac:dyDescent="0.3">
      <c r="A24" s="1">
        <v>2010</v>
      </c>
      <c r="B24" s="3">
        <v>13.47</v>
      </c>
      <c r="C24" s="3">
        <v>18.86</v>
      </c>
      <c r="D24" s="3">
        <v>13.06</v>
      </c>
      <c r="E24" s="3">
        <v>9.32</v>
      </c>
    </row>
    <row r="25" spans="1:5" x14ac:dyDescent="0.3">
      <c r="A25" s="1">
        <v>2011</v>
      </c>
      <c r="B25" s="3">
        <v>13.53</v>
      </c>
      <c r="C25" s="3">
        <v>18.47</v>
      </c>
      <c r="D25" s="3">
        <v>12.84</v>
      </c>
      <c r="E25" s="3">
        <v>8.86</v>
      </c>
    </row>
    <row r="26" spans="1:5" x14ac:dyDescent="0.3">
      <c r="A26" s="1">
        <v>2012</v>
      </c>
      <c r="B26" s="3">
        <v>13.51</v>
      </c>
      <c r="C26" s="3">
        <v>17.329999999999998</v>
      </c>
      <c r="D26" s="3">
        <v>14.26</v>
      </c>
      <c r="E26" s="3">
        <v>8.02</v>
      </c>
    </row>
    <row r="27" spans="1:5" x14ac:dyDescent="0.3">
      <c r="A27" s="1">
        <v>2013</v>
      </c>
      <c r="B27" s="3">
        <v>8.5299999999999994</v>
      </c>
      <c r="C27" s="3">
        <v>18.239999999999998</v>
      </c>
      <c r="D27" s="3">
        <v>14.2</v>
      </c>
      <c r="E27" s="3">
        <v>12.36</v>
      </c>
    </row>
    <row r="28" spans="1:5" x14ac:dyDescent="0.3">
      <c r="A28" s="1">
        <v>2014</v>
      </c>
      <c r="B28" s="3">
        <v>8.59</v>
      </c>
      <c r="C28" s="3">
        <v>18.21</v>
      </c>
      <c r="D28" s="3">
        <v>14.96</v>
      </c>
      <c r="E28" s="3">
        <v>11.98</v>
      </c>
    </row>
    <row r="29" spans="1:5" x14ac:dyDescent="0.3">
      <c r="A29" s="1">
        <v>2015</v>
      </c>
      <c r="B29" s="3">
        <v>8.61</v>
      </c>
      <c r="C29" s="3">
        <v>18</v>
      </c>
      <c r="D29" s="3">
        <v>15.42</v>
      </c>
      <c r="E29" s="3">
        <v>12.26</v>
      </c>
    </row>
    <row r="30" spans="1:5" x14ac:dyDescent="0.3">
      <c r="A30" s="1">
        <v>2016</v>
      </c>
      <c r="B30" s="3">
        <v>8.52</v>
      </c>
      <c r="C30" s="3">
        <v>17.88</v>
      </c>
      <c r="D30" s="3">
        <v>15.09</v>
      </c>
      <c r="E30" s="3">
        <v>11.93</v>
      </c>
    </row>
    <row r="31" spans="1:5" x14ac:dyDescent="0.3">
      <c r="A31" s="1">
        <v>2017</v>
      </c>
      <c r="B31" s="3">
        <v>8.42</v>
      </c>
      <c r="C31" s="3">
        <v>16.96</v>
      </c>
      <c r="D31" s="3">
        <v>14.86</v>
      </c>
      <c r="E31" s="3">
        <v>12.44</v>
      </c>
    </row>
    <row r="32" spans="1:5" x14ac:dyDescent="0.3">
      <c r="A32" s="1">
        <v>2018</v>
      </c>
      <c r="B32" s="3">
        <v>8.43</v>
      </c>
      <c r="C32" s="3">
        <v>17.260000000000002</v>
      </c>
      <c r="D32" s="3">
        <v>14.76</v>
      </c>
      <c r="E32" s="3">
        <v>12.39</v>
      </c>
    </row>
    <row r="33" spans="1:5" x14ac:dyDescent="0.3">
      <c r="A33" s="1">
        <v>2019</v>
      </c>
      <c r="B33" s="3">
        <v>8.18</v>
      </c>
      <c r="C33" s="3">
        <v>16.47</v>
      </c>
      <c r="D33" s="3">
        <v>14.53</v>
      </c>
      <c r="E33" s="3">
        <v>11.9</v>
      </c>
    </row>
    <row r="34" spans="1:5" x14ac:dyDescent="0.3">
      <c r="A34" s="1">
        <v>2020</v>
      </c>
      <c r="B34" s="3">
        <v>8.19</v>
      </c>
      <c r="C34" s="3">
        <v>16</v>
      </c>
      <c r="D34" s="3">
        <v>13.5</v>
      </c>
      <c r="E34" s="3">
        <v>11.69</v>
      </c>
    </row>
    <row r="35" spans="1:5" x14ac:dyDescent="0.3">
      <c r="A35" s="1">
        <v>2021</v>
      </c>
      <c r="B35" s="3">
        <v>8.16</v>
      </c>
      <c r="C35" s="3">
        <v>16.37</v>
      </c>
      <c r="D35" s="3">
        <v>12.49</v>
      </c>
      <c r="E35" s="3">
        <v>12.16</v>
      </c>
    </row>
    <row r="36" spans="1:5" x14ac:dyDescent="0.3">
      <c r="A36" s="1">
        <v>2022</v>
      </c>
      <c r="B36" s="3">
        <v>7.2</v>
      </c>
      <c r="C36" s="3">
        <v>17.27</v>
      </c>
      <c r="D36" s="3">
        <v>12.66</v>
      </c>
      <c r="E36" s="3">
        <v>11.69</v>
      </c>
    </row>
    <row r="37" spans="1:5" x14ac:dyDescent="0.3">
      <c r="A37" s="1">
        <v>2023</v>
      </c>
      <c r="B37" s="3">
        <v>6.9</v>
      </c>
      <c r="C37" s="3">
        <v>16.559999999999999</v>
      </c>
      <c r="D37" s="3">
        <v>12.25</v>
      </c>
      <c r="E37" s="3">
        <v>10.84</v>
      </c>
    </row>
    <row r="38" spans="1:5" x14ac:dyDescent="0.3">
      <c r="A38" s="1">
        <v>2024</v>
      </c>
      <c r="B38" s="3">
        <v>6.84</v>
      </c>
      <c r="C38" s="3">
        <v>15.54</v>
      </c>
      <c r="D38" s="3">
        <v>11.71</v>
      </c>
      <c r="E38" s="3">
        <v>10.52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64"/>
  <sheetViews>
    <sheetView workbookViewId="0">
      <selection activeCell="K22" sqref="K22"/>
    </sheetView>
  </sheetViews>
  <sheetFormatPr baseColWidth="10" defaultColWidth="9.140625" defaultRowHeight="16.5" x14ac:dyDescent="0.3"/>
  <cols>
    <col min="1" max="2" width="20.7109375" style="1" customWidth="1"/>
    <col min="3" max="3" width="23.28515625" style="1" bestFit="1" customWidth="1"/>
    <col min="4" max="6" width="20.7109375" style="1" customWidth="1"/>
    <col min="7" max="7" width="22.140625" style="1" bestFit="1" customWidth="1"/>
    <col min="8" max="9" width="20.7109375" style="1" customWidth="1"/>
    <col min="10" max="10" width="21.28515625" style="1" bestFit="1" customWidth="1"/>
    <col min="11" max="11" width="30.85546875" style="1" bestFit="1" customWidth="1"/>
    <col min="12" max="12" width="25.85546875" style="1" bestFit="1" customWidth="1"/>
    <col min="13" max="13" width="22.28515625" style="1" bestFit="1" customWidth="1"/>
    <col min="14" max="14" width="20.7109375" style="1" customWidth="1"/>
    <col min="15" max="15" width="29.7109375" style="1" bestFit="1" customWidth="1"/>
    <col min="16" max="17" width="20.7109375" style="1" customWidth="1"/>
  </cols>
  <sheetData>
    <row r="1" spans="1:17" x14ac:dyDescent="0.3">
      <c r="A1" s="2" t="s">
        <v>246</v>
      </c>
    </row>
    <row r="3" spans="1:17" x14ac:dyDescent="0.25">
      <c r="A3" s="2" t="s">
        <v>195</v>
      </c>
      <c r="B3" s="2" t="s">
        <v>230</v>
      </c>
      <c r="C3" s="2" t="s">
        <v>231</v>
      </c>
      <c r="D3" s="2" t="s">
        <v>232</v>
      </c>
      <c r="E3" s="2" t="s">
        <v>233</v>
      </c>
      <c r="F3" s="2" t="s">
        <v>234</v>
      </c>
      <c r="G3" s="2" t="s">
        <v>235</v>
      </c>
      <c r="H3" s="2" t="s">
        <v>236</v>
      </c>
      <c r="I3" s="2" t="s">
        <v>237</v>
      </c>
      <c r="J3" s="2" t="s">
        <v>238</v>
      </c>
      <c r="K3" s="2" t="s">
        <v>239</v>
      </c>
      <c r="L3" s="2" t="s">
        <v>240</v>
      </c>
      <c r="M3" s="2" t="s">
        <v>241</v>
      </c>
      <c r="N3" s="2" t="s">
        <v>242</v>
      </c>
      <c r="O3" s="2" t="s">
        <v>243</v>
      </c>
      <c r="P3" s="2" t="s">
        <v>244</v>
      </c>
      <c r="Q3" s="2" t="s">
        <v>245</v>
      </c>
    </row>
    <row r="4" spans="1:17" x14ac:dyDescent="0.3">
      <c r="A4" s="1">
        <v>1990</v>
      </c>
      <c r="B4" s="4">
        <v>8.2469999999999999</v>
      </c>
      <c r="C4" s="4">
        <v>19.138000000000002</v>
      </c>
      <c r="D4" s="4">
        <v>0.33900000000000002</v>
      </c>
      <c r="E4" s="4">
        <v>2.7530000000000001</v>
      </c>
      <c r="F4" s="4">
        <v>7.4240000000000004</v>
      </c>
      <c r="G4" s="4">
        <v>5.2969999999999997</v>
      </c>
      <c r="H4" s="4">
        <v>4.9180000000000001</v>
      </c>
      <c r="I4" s="4">
        <v>3.0710000000000002</v>
      </c>
      <c r="J4" s="4"/>
      <c r="K4" s="4"/>
      <c r="L4" s="4"/>
      <c r="M4" s="4"/>
      <c r="N4" s="4"/>
      <c r="O4" s="4"/>
      <c r="P4" s="4"/>
      <c r="Q4" s="4"/>
    </row>
    <row r="5" spans="1:17" x14ac:dyDescent="0.3">
      <c r="A5" s="1">
        <v>1991</v>
      </c>
      <c r="B5" s="4">
        <v>8.1189999999999998</v>
      </c>
      <c r="C5" s="4">
        <v>17.617999999999999</v>
      </c>
      <c r="D5" s="4">
        <v>0.39600000000000002</v>
      </c>
      <c r="E5" s="4">
        <v>2.4910000000000001</v>
      </c>
      <c r="F5" s="4">
        <v>7.3040000000000003</v>
      </c>
      <c r="G5" s="4">
        <v>5.1070000000000002</v>
      </c>
      <c r="H5" s="4">
        <v>4.8479999999999999</v>
      </c>
      <c r="I5" s="4">
        <v>2.9409999999999998</v>
      </c>
      <c r="J5" s="4"/>
      <c r="K5" s="4"/>
      <c r="L5" s="4"/>
      <c r="M5" s="4"/>
      <c r="N5" s="4"/>
      <c r="O5" s="4"/>
      <c r="P5" s="4"/>
      <c r="Q5" s="4"/>
    </row>
    <row r="6" spans="1:17" x14ac:dyDescent="0.3">
      <c r="A6" s="1">
        <v>1992</v>
      </c>
      <c r="B6" s="4">
        <v>8.7219999999999995</v>
      </c>
      <c r="C6" s="4">
        <v>15.372999999999999</v>
      </c>
      <c r="D6" s="4">
        <v>0.39100000000000001</v>
      </c>
      <c r="E6" s="4">
        <v>2.2759999999999998</v>
      </c>
      <c r="F6" s="4">
        <v>7.3360000000000003</v>
      </c>
      <c r="G6" s="4">
        <v>5.46</v>
      </c>
      <c r="H6" s="4">
        <v>4.8209999999999997</v>
      </c>
      <c r="I6" s="4">
        <v>2.9119999999999999</v>
      </c>
      <c r="J6" s="4"/>
      <c r="K6" s="4"/>
      <c r="L6" s="4"/>
      <c r="M6" s="4"/>
      <c r="N6" s="4"/>
      <c r="O6" s="4"/>
      <c r="P6" s="4"/>
      <c r="Q6" s="4"/>
    </row>
    <row r="7" spans="1:17" x14ac:dyDescent="0.3">
      <c r="A7" s="1">
        <v>1993</v>
      </c>
      <c r="B7" s="4">
        <v>9.2490000000000006</v>
      </c>
      <c r="C7" s="4">
        <v>16.324000000000002</v>
      </c>
      <c r="D7" s="4">
        <v>0.40799999999999997</v>
      </c>
      <c r="E7" s="4">
        <v>2.3069999999999999</v>
      </c>
      <c r="F7" s="4">
        <v>7.5119999999999996</v>
      </c>
      <c r="G7" s="4">
        <v>5.6630000000000003</v>
      </c>
      <c r="H7" s="4">
        <v>4.8099999999999996</v>
      </c>
      <c r="I7" s="4">
        <v>2.9550000000000001</v>
      </c>
      <c r="J7" s="4"/>
      <c r="K7" s="4"/>
      <c r="L7" s="4"/>
      <c r="M7" s="4"/>
      <c r="N7" s="4"/>
      <c r="O7" s="4"/>
      <c r="P7" s="4"/>
      <c r="Q7" s="4"/>
    </row>
    <row r="8" spans="1:17" x14ac:dyDescent="0.3">
      <c r="A8" s="1">
        <v>1994</v>
      </c>
      <c r="B8" s="4">
        <v>10.041</v>
      </c>
      <c r="C8" s="4">
        <v>17.274000000000001</v>
      </c>
      <c r="D8" s="4">
        <v>0.46600000000000003</v>
      </c>
      <c r="E8" s="4">
        <v>2.327</v>
      </c>
      <c r="F8" s="4">
        <v>7.407</v>
      </c>
      <c r="G8" s="4">
        <v>5.8559999999999999</v>
      </c>
      <c r="H8" s="4">
        <v>4.8</v>
      </c>
      <c r="I8" s="4">
        <v>2.99</v>
      </c>
      <c r="J8" s="4"/>
      <c r="K8" s="4"/>
      <c r="L8" s="4"/>
      <c r="M8" s="4"/>
      <c r="N8" s="4"/>
      <c r="O8" s="4"/>
      <c r="P8" s="4"/>
      <c r="Q8" s="4"/>
    </row>
    <row r="9" spans="1:17" x14ac:dyDescent="0.3">
      <c r="A9" s="1">
        <v>1995</v>
      </c>
      <c r="B9" s="4">
        <v>10.226000000000001</v>
      </c>
      <c r="C9" s="4">
        <v>16.558</v>
      </c>
      <c r="D9" s="4">
        <v>0.46899999999999997</v>
      </c>
      <c r="E9" s="4">
        <v>2.3690000000000002</v>
      </c>
      <c r="F9" s="4">
        <v>7.5259999999999998</v>
      </c>
      <c r="G9" s="4">
        <v>6.5540000000000003</v>
      </c>
      <c r="H9" s="4">
        <v>4.843</v>
      </c>
      <c r="I9" s="4">
        <v>3.0329999999999999</v>
      </c>
      <c r="J9" s="4"/>
      <c r="K9" s="4"/>
      <c r="L9" s="4"/>
      <c r="M9" s="4"/>
      <c r="N9" s="4"/>
      <c r="O9" s="4"/>
      <c r="P9" s="4"/>
      <c r="Q9" s="4"/>
    </row>
    <row r="10" spans="1:17" x14ac:dyDescent="0.3">
      <c r="A10" s="1">
        <v>1996</v>
      </c>
      <c r="B10" s="4">
        <v>11.125</v>
      </c>
      <c r="C10" s="4">
        <v>17.164000000000001</v>
      </c>
      <c r="D10" s="4">
        <v>0.56200000000000006</v>
      </c>
      <c r="E10" s="4">
        <v>2.9039999999999999</v>
      </c>
      <c r="F10" s="4">
        <v>7.9009999999999998</v>
      </c>
      <c r="G10" s="4">
        <v>6.9619999999999997</v>
      </c>
      <c r="H10" s="4">
        <v>4.8780000000000001</v>
      </c>
      <c r="I10" s="4">
        <v>2.976</v>
      </c>
      <c r="J10" s="4"/>
      <c r="K10" s="4"/>
      <c r="L10" s="4"/>
      <c r="M10" s="4"/>
      <c r="N10" s="4"/>
      <c r="O10" s="4"/>
      <c r="P10" s="4"/>
      <c r="Q10" s="4"/>
    </row>
    <row r="11" spans="1:17" x14ac:dyDescent="0.3">
      <c r="A11" s="1">
        <v>1997</v>
      </c>
      <c r="B11" s="4">
        <v>11.629</v>
      </c>
      <c r="C11" s="4">
        <v>16.853999999999999</v>
      </c>
      <c r="D11" s="4">
        <v>0.49099999999999999</v>
      </c>
      <c r="E11" s="4">
        <v>2.4689999999999999</v>
      </c>
      <c r="F11" s="4">
        <v>7.8860000000000001</v>
      </c>
      <c r="G11" s="4">
        <v>7.2469999999999999</v>
      </c>
      <c r="H11" s="4">
        <v>4.8289999999999997</v>
      </c>
      <c r="I11" s="4">
        <v>3.0550000000000002</v>
      </c>
      <c r="J11" s="4"/>
      <c r="K11" s="4"/>
      <c r="L11" s="4"/>
      <c r="M11" s="4"/>
      <c r="N11" s="4"/>
      <c r="O11" s="4"/>
      <c r="P11" s="4"/>
      <c r="Q11" s="4"/>
    </row>
    <row r="12" spans="1:17" x14ac:dyDescent="0.3">
      <c r="A12" s="1">
        <v>1998</v>
      </c>
      <c r="B12" s="4">
        <v>11.297000000000001</v>
      </c>
      <c r="C12" s="4">
        <v>17.164999999999999</v>
      </c>
      <c r="D12" s="4">
        <v>0.53700000000000003</v>
      </c>
      <c r="E12" s="4">
        <v>2.2349999999999999</v>
      </c>
      <c r="F12" s="4">
        <v>8.1140000000000008</v>
      </c>
      <c r="G12" s="4">
        <v>7.4630000000000001</v>
      </c>
      <c r="H12" s="4">
        <v>4.8179999999999996</v>
      </c>
      <c r="I12" s="4">
        <v>2.903</v>
      </c>
      <c r="J12" s="4"/>
      <c r="K12" s="4"/>
      <c r="L12" s="4"/>
      <c r="M12" s="4"/>
      <c r="N12" s="4"/>
      <c r="O12" s="4"/>
      <c r="P12" s="4"/>
      <c r="Q12" s="4"/>
    </row>
    <row r="13" spans="1:17" x14ac:dyDescent="0.3">
      <c r="A13" s="1">
        <v>1999</v>
      </c>
      <c r="B13" s="4">
        <v>11.818</v>
      </c>
      <c r="C13" s="4">
        <v>16.957999999999998</v>
      </c>
      <c r="D13" s="4">
        <v>0.52200000000000002</v>
      </c>
      <c r="E13" s="4">
        <v>2.4790000000000001</v>
      </c>
      <c r="F13" s="4">
        <v>8.5389999999999997</v>
      </c>
      <c r="G13" s="4">
        <v>7.5250000000000004</v>
      </c>
      <c r="H13" s="4">
        <v>4.8159999999999998</v>
      </c>
      <c r="I13" s="4">
        <v>2.88</v>
      </c>
      <c r="J13" s="4"/>
      <c r="K13" s="4"/>
      <c r="L13" s="4"/>
      <c r="M13" s="4"/>
      <c r="N13" s="4"/>
      <c r="O13" s="4"/>
      <c r="P13" s="4"/>
      <c r="Q13" s="4"/>
    </row>
    <row r="14" spans="1:17" x14ac:dyDescent="0.3">
      <c r="A14" s="1">
        <v>2000</v>
      </c>
      <c r="B14" s="4">
        <v>13.161</v>
      </c>
      <c r="C14" s="4">
        <v>16.821000000000002</v>
      </c>
      <c r="D14" s="4">
        <v>0.48399999999999999</v>
      </c>
      <c r="E14" s="4">
        <v>1.931</v>
      </c>
      <c r="F14" s="4">
        <v>8.3670000000000009</v>
      </c>
      <c r="G14" s="4">
        <v>6.5</v>
      </c>
      <c r="H14" s="4">
        <v>4.6609999999999996</v>
      </c>
      <c r="I14" s="4">
        <v>3.004</v>
      </c>
      <c r="J14" s="4"/>
      <c r="K14" s="4"/>
      <c r="L14" s="4"/>
      <c r="M14" s="4"/>
      <c r="N14" s="4"/>
      <c r="O14" s="4"/>
      <c r="P14" s="4"/>
      <c r="Q14" s="4"/>
    </row>
    <row r="15" spans="1:17" x14ac:dyDescent="0.3">
      <c r="A15" s="1">
        <v>2001</v>
      </c>
      <c r="B15" s="4">
        <v>14.127000000000001</v>
      </c>
      <c r="C15" s="4">
        <v>16.305</v>
      </c>
      <c r="D15" s="4">
        <v>0.54</v>
      </c>
      <c r="E15" s="4">
        <v>2.1480000000000001</v>
      </c>
      <c r="F15" s="4">
        <v>8.8680000000000003</v>
      </c>
      <c r="G15" s="4">
        <v>6.5860000000000003</v>
      </c>
      <c r="H15" s="4">
        <v>4.5949999999999998</v>
      </c>
      <c r="I15" s="4">
        <v>3.004</v>
      </c>
      <c r="J15" s="4"/>
      <c r="K15" s="4"/>
      <c r="L15" s="4"/>
      <c r="M15" s="4"/>
      <c r="N15" s="4"/>
      <c r="O15" s="4"/>
      <c r="P15" s="4"/>
      <c r="Q15" s="4"/>
    </row>
    <row r="16" spans="1:17" x14ac:dyDescent="0.3">
      <c r="A16" s="1">
        <v>2002</v>
      </c>
      <c r="B16" s="4">
        <v>13.797000000000001</v>
      </c>
      <c r="C16" s="4">
        <v>15.217000000000001</v>
      </c>
      <c r="D16" s="4">
        <v>0.58299999999999996</v>
      </c>
      <c r="E16" s="4">
        <v>2.343</v>
      </c>
      <c r="F16" s="4">
        <v>8.9469999999999992</v>
      </c>
      <c r="G16" s="4">
        <v>6.5460000000000003</v>
      </c>
      <c r="H16" s="4">
        <v>4.5839999999999996</v>
      </c>
      <c r="I16" s="4">
        <v>2.8519999999999999</v>
      </c>
      <c r="J16" s="4"/>
      <c r="K16" s="4"/>
      <c r="L16" s="4"/>
      <c r="M16" s="4"/>
      <c r="N16" s="4"/>
      <c r="O16" s="4"/>
      <c r="P16" s="4"/>
      <c r="Q16" s="4"/>
    </row>
    <row r="17" spans="1:17" x14ac:dyDescent="0.3">
      <c r="A17" s="1">
        <v>2003</v>
      </c>
      <c r="B17" s="4">
        <v>13.932</v>
      </c>
      <c r="C17" s="4">
        <v>15.082000000000001</v>
      </c>
      <c r="D17" s="4">
        <v>0.71399999999999997</v>
      </c>
      <c r="E17" s="4">
        <v>2.7370000000000001</v>
      </c>
      <c r="F17" s="4">
        <v>9.0869999999999997</v>
      </c>
      <c r="G17" s="4">
        <v>6.47</v>
      </c>
      <c r="H17" s="4">
        <v>4.665</v>
      </c>
      <c r="I17" s="4">
        <v>2.7879999999999998</v>
      </c>
      <c r="J17" s="4"/>
      <c r="K17" s="4"/>
      <c r="L17" s="4"/>
      <c r="M17" s="4"/>
      <c r="N17" s="4"/>
      <c r="O17" s="4"/>
      <c r="P17" s="4"/>
      <c r="Q17" s="4"/>
    </row>
    <row r="18" spans="1:17" x14ac:dyDescent="0.3">
      <c r="A18" s="1">
        <v>2004</v>
      </c>
      <c r="B18" s="4">
        <v>14.16</v>
      </c>
      <c r="C18" s="4">
        <v>15.339</v>
      </c>
      <c r="D18" s="4">
        <v>0.60499999999999998</v>
      </c>
      <c r="E18" s="4">
        <v>2.3460000000000001</v>
      </c>
      <c r="F18" s="4">
        <v>9.3829999999999991</v>
      </c>
      <c r="G18" s="4">
        <v>6.5819999999999999</v>
      </c>
      <c r="H18" s="4">
        <v>4.6349999999999998</v>
      </c>
      <c r="I18" s="4">
        <v>2.819</v>
      </c>
      <c r="J18" s="4"/>
      <c r="K18" s="4"/>
      <c r="L18" s="4"/>
      <c r="M18" s="4"/>
      <c r="N18" s="4"/>
      <c r="O18" s="4"/>
      <c r="P18" s="4"/>
      <c r="Q18" s="4"/>
    </row>
    <row r="19" spans="1:17" x14ac:dyDescent="0.3">
      <c r="A19" s="1">
        <v>2005</v>
      </c>
      <c r="B19" s="4">
        <v>14.101000000000001</v>
      </c>
      <c r="C19" s="4">
        <v>14.874000000000001</v>
      </c>
      <c r="D19" s="4">
        <v>0.59</v>
      </c>
      <c r="E19" s="4">
        <v>1.86</v>
      </c>
      <c r="F19" s="4">
        <v>9.52</v>
      </c>
      <c r="G19" s="4">
        <v>6.4269999999999996</v>
      </c>
      <c r="H19" s="4">
        <v>4.6500000000000004</v>
      </c>
      <c r="I19" s="4">
        <v>2.7130000000000001</v>
      </c>
      <c r="J19" s="4"/>
      <c r="K19" s="4"/>
      <c r="L19" s="4"/>
      <c r="M19" s="4"/>
      <c r="N19" s="4"/>
      <c r="O19" s="4"/>
      <c r="P19" s="4"/>
      <c r="Q19" s="4"/>
    </row>
    <row r="20" spans="1:17" x14ac:dyDescent="0.3">
      <c r="A20" s="1">
        <v>2006</v>
      </c>
      <c r="B20" s="4">
        <v>13.702</v>
      </c>
      <c r="C20" s="4">
        <v>14.484999999999999</v>
      </c>
      <c r="D20" s="4">
        <v>0.64800000000000002</v>
      </c>
      <c r="E20" s="4">
        <v>1.958</v>
      </c>
      <c r="F20" s="4">
        <v>9.7970000000000006</v>
      </c>
      <c r="G20" s="4">
        <v>6.7869999999999999</v>
      </c>
      <c r="H20" s="4">
        <v>4.5640000000000001</v>
      </c>
      <c r="I20" s="4">
        <v>2.7890000000000001</v>
      </c>
      <c r="J20" s="4"/>
      <c r="K20" s="4"/>
      <c r="L20" s="4"/>
      <c r="M20" s="4"/>
      <c r="N20" s="4"/>
      <c r="O20" s="4"/>
      <c r="P20" s="4"/>
      <c r="Q20" s="4"/>
    </row>
    <row r="21" spans="1:17" x14ac:dyDescent="0.3">
      <c r="A21" s="1">
        <v>2007</v>
      </c>
      <c r="B21" s="4">
        <v>15.162000000000001</v>
      </c>
      <c r="C21" s="4">
        <v>14.16</v>
      </c>
      <c r="D21" s="4">
        <v>0.94899999999999995</v>
      </c>
      <c r="E21" s="4">
        <v>1.7490000000000001</v>
      </c>
      <c r="F21" s="4">
        <v>10.029999999999999</v>
      </c>
      <c r="G21" s="4">
        <v>7.0069999999999997</v>
      </c>
      <c r="H21" s="4">
        <v>4.5709999999999997</v>
      </c>
      <c r="I21" s="4">
        <v>2.786</v>
      </c>
      <c r="J21" s="4"/>
      <c r="K21" s="4"/>
      <c r="L21" s="4"/>
      <c r="M21" s="4"/>
      <c r="N21" s="4"/>
      <c r="O21" s="4"/>
      <c r="P21" s="4"/>
      <c r="Q21" s="4"/>
    </row>
    <row r="22" spans="1:17" x14ac:dyDescent="0.3">
      <c r="A22" s="1">
        <v>2008</v>
      </c>
      <c r="B22" s="4">
        <v>14.805</v>
      </c>
      <c r="C22" s="4">
        <v>13.718</v>
      </c>
      <c r="D22" s="4">
        <v>0.80300000000000005</v>
      </c>
      <c r="E22" s="4">
        <v>1.569</v>
      </c>
      <c r="F22" s="4">
        <v>9.891</v>
      </c>
      <c r="G22" s="4">
        <v>6.7880000000000003</v>
      </c>
      <c r="H22" s="4">
        <v>4.5430000000000001</v>
      </c>
      <c r="I22" s="4">
        <v>2.7719999999999998</v>
      </c>
      <c r="J22" s="4"/>
      <c r="K22" s="4"/>
      <c r="L22" s="4"/>
      <c r="M22" s="4"/>
      <c r="N22" s="4"/>
      <c r="O22" s="4"/>
      <c r="P22" s="4"/>
      <c r="Q22" s="4"/>
    </row>
    <row r="23" spans="1:17" x14ac:dyDescent="0.3">
      <c r="A23" s="1">
        <v>2009</v>
      </c>
      <c r="B23" s="4">
        <v>13.68</v>
      </c>
      <c r="C23" s="4">
        <v>11.228</v>
      </c>
      <c r="D23" s="4">
        <v>2.0179999999999998</v>
      </c>
      <c r="E23" s="4">
        <v>1.706</v>
      </c>
      <c r="F23" s="4">
        <v>9.74</v>
      </c>
      <c r="G23" s="4">
        <v>6.7350000000000003</v>
      </c>
      <c r="H23" s="4">
        <v>4.5039999999999996</v>
      </c>
      <c r="I23" s="4">
        <v>2.7850000000000001</v>
      </c>
      <c r="J23" s="4"/>
      <c r="K23" s="4"/>
      <c r="L23" s="4"/>
      <c r="M23" s="4"/>
      <c r="N23" s="4"/>
      <c r="O23" s="4"/>
      <c r="P23" s="4"/>
      <c r="Q23" s="4"/>
    </row>
    <row r="24" spans="1:17" x14ac:dyDescent="0.3">
      <c r="A24" s="1">
        <v>2010</v>
      </c>
      <c r="B24" s="4">
        <v>13.786</v>
      </c>
      <c r="C24" s="4">
        <v>12.025</v>
      </c>
      <c r="D24" s="4">
        <v>2.4540000000000002</v>
      </c>
      <c r="E24" s="4">
        <v>2.0110000000000001</v>
      </c>
      <c r="F24" s="4">
        <v>9.9879999999999995</v>
      </c>
      <c r="G24" s="4">
        <v>7.1890000000000001</v>
      </c>
      <c r="H24" s="4">
        <v>4.42</v>
      </c>
      <c r="I24" s="4">
        <v>2.8370000000000002</v>
      </c>
      <c r="J24" s="4"/>
      <c r="K24" s="4"/>
      <c r="L24" s="4"/>
      <c r="M24" s="4"/>
      <c r="N24" s="4"/>
      <c r="O24" s="4"/>
      <c r="P24" s="4"/>
      <c r="Q24" s="4"/>
    </row>
    <row r="25" spans="1:17" x14ac:dyDescent="0.3">
      <c r="A25" s="1">
        <v>2011</v>
      </c>
      <c r="B25" s="4">
        <v>13.468999999999999</v>
      </c>
      <c r="C25" s="4">
        <v>12.032</v>
      </c>
      <c r="D25" s="4">
        <v>2.2389999999999999</v>
      </c>
      <c r="E25" s="4">
        <v>1.468</v>
      </c>
      <c r="F25" s="4">
        <v>9.9269999999999996</v>
      </c>
      <c r="G25" s="4">
        <v>7.2789999999999999</v>
      </c>
      <c r="H25" s="4">
        <v>4.4219999999999997</v>
      </c>
      <c r="I25" s="4">
        <v>2.8610000000000002</v>
      </c>
      <c r="J25" s="4"/>
      <c r="K25" s="4"/>
      <c r="L25" s="4"/>
      <c r="M25" s="4"/>
      <c r="N25" s="4"/>
      <c r="O25" s="4"/>
      <c r="P25" s="4"/>
      <c r="Q25" s="4"/>
    </row>
    <row r="26" spans="1:17" x14ac:dyDescent="0.3">
      <c r="A26" s="1">
        <v>2012</v>
      </c>
      <c r="B26" s="4">
        <v>13.576000000000001</v>
      </c>
      <c r="C26" s="4">
        <v>11.74</v>
      </c>
      <c r="D26" s="4">
        <v>1.7230000000000001</v>
      </c>
      <c r="E26" s="4">
        <v>1.3420000000000001</v>
      </c>
      <c r="F26" s="4">
        <v>9.9580000000000002</v>
      </c>
      <c r="G26" s="4">
        <v>7.4859999999999998</v>
      </c>
      <c r="H26" s="4">
        <v>4.4340000000000002</v>
      </c>
      <c r="I26" s="4">
        <v>2.8540000000000001</v>
      </c>
      <c r="J26" s="4"/>
      <c r="K26" s="4"/>
      <c r="L26" s="4"/>
      <c r="M26" s="4"/>
      <c r="N26" s="4"/>
      <c r="O26" s="4"/>
      <c r="P26" s="4"/>
      <c r="Q26" s="4"/>
    </row>
    <row r="27" spans="1:17" x14ac:dyDescent="0.3">
      <c r="A27" s="1">
        <v>2013</v>
      </c>
      <c r="B27" s="4">
        <v>13.542</v>
      </c>
      <c r="C27" s="4">
        <v>11.776999999999999</v>
      </c>
      <c r="D27" s="4">
        <v>1.77</v>
      </c>
      <c r="E27" s="4">
        <v>1.2769999999999999</v>
      </c>
      <c r="F27" s="4">
        <v>10.007</v>
      </c>
      <c r="G27" s="4">
        <v>7.6040000000000001</v>
      </c>
      <c r="H27" s="4">
        <v>4.4779999999999998</v>
      </c>
      <c r="I27" s="4">
        <v>2.8759999999999999</v>
      </c>
      <c r="J27" s="4"/>
      <c r="K27" s="4"/>
      <c r="L27" s="4"/>
      <c r="M27" s="4"/>
      <c r="N27" s="4"/>
      <c r="O27" s="4"/>
      <c r="P27" s="4"/>
      <c r="Q27" s="4"/>
    </row>
    <row r="28" spans="1:17" x14ac:dyDescent="0.3">
      <c r="A28" s="1">
        <v>2014</v>
      </c>
      <c r="B28" s="4">
        <v>14.231</v>
      </c>
      <c r="C28" s="4">
        <v>11.430999999999999</v>
      </c>
      <c r="D28" s="4">
        <v>1.7669999999999999</v>
      </c>
      <c r="E28" s="4">
        <v>1.0509999999999999</v>
      </c>
      <c r="F28" s="4">
        <v>10.221</v>
      </c>
      <c r="G28" s="4">
        <v>7.6550000000000002</v>
      </c>
      <c r="H28" s="4">
        <v>4.5739999999999998</v>
      </c>
      <c r="I28" s="4">
        <v>2.8039999999999998</v>
      </c>
      <c r="J28" s="4"/>
      <c r="K28" s="4"/>
      <c r="L28" s="4"/>
      <c r="M28" s="4"/>
      <c r="N28" s="4"/>
      <c r="O28" s="4"/>
      <c r="P28" s="4"/>
      <c r="Q28" s="4"/>
    </row>
    <row r="29" spans="1:17" x14ac:dyDescent="0.3">
      <c r="A29" s="1">
        <v>2015</v>
      </c>
      <c r="B29" s="4">
        <v>14.77</v>
      </c>
      <c r="C29" s="4">
        <v>11.721</v>
      </c>
      <c r="D29" s="4">
        <v>1.764</v>
      </c>
      <c r="E29" s="4">
        <v>0.94699999999999995</v>
      </c>
      <c r="F29" s="4">
        <v>10.253</v>
      </c>
      <c r="G29" s="4">
        <v>7.4740000000000002</v>
      </c>
      <c r="H29" s="4">
        <v>4.63</v>
      </c>
      <c r="I29" s="4">
        <v>2.7189999999999999</v>
      </c>
      <c r="J29" s="4"/>
      <c r="K29" s="4"/>
      <c r="L29" s="4"/>
      <c r="M29" s="4"/>
      <c r="N29" s="4"/>
      <c r="O29" s="4"/>
      <c r="P29" s="4"/>
      <c r="Q29" s="4"/>
    </row>
    <row r="30" spans="1:17" x14ac:dyDescent="0.3">
      <c r="A30" s="1">
        <v>2016</v>
      </c>
      <c r="B30" s="4">
        <v>14.473000000000001</v>
      </c>
      <c r="C30" s="4">
        <v>11.403</v>
      </c>
      <c r="D30" s="4">
        <v>1.7490000000000001</v>
      </c>
      <c r="E30" s="4">
        <v>1.0449999999999999</v>
      </c>
      <c r="F30" s="4">
        <v>9.9870000000000001</v>
      </c>
      <c r="G30" s="4">
        <v>7.4009999999999998</v>
      </c>
      <c r="H30" s="4">
        <v>4.6779999999999999</v>
      </c>
      <c r="I30" s="4">
        <v>2.6720000000000002</v>
      </c>
      <c r="J30" s="4"/>
      <c r="K30" s="4"/>
      <c r="L30" s="4"/>
      <c r="M30" s="4"/>
      <c r="N30" s="4"/>
      <c r="O30" s="4"/>
      <c r="P30" s="4"/>
      <c r="Q30" s="4"/>
    </row>
    <row r="31" spans="1:17" x14ac:dyDescent="0.3">
      <c r="A31" s="1">
        <v>2017</v>
      </c>
      <c r="B31" s="4">
        <v>14.204000000000001</v>
      </c>
      <c r="C31" s="4">
        <v>11.794</v>
      </c>
      <c r="D31" s="4">
        <v>1.905</v>
      </c>
      <c r="E31" s="4">
        <v>0.92100000000000004</v>
      </c>
      <c r="F31" s="4">
        <v>9.1170000000000009</v>
      </c>
      <c r="G31" s="4">
        <v>7.5140000000000002</v>
      </c>
      <c r="H31" s="4">
        <v>4.6470000000000002</v>
      </c>
      <c r="I31" s="4">
        <v>2.5670000000000002</v>
      </c>
      <c r="J31" s="4"/>
      <c r="K31" s="4"/>
      <c r="L31" s="4"/>
      <c r="M31" s="4"/>
      <c r="N31" s="4"/>
      <c r="O31" s="4"/>
      <c r="P31" s="4"/>
      <c r="Q31" s="4"/>
    </row>
    <row r="32" spans="1:17" x14ac:dyDescent="0.3">
      <c r="A32" s="1">
        <v>2018</v>
      </c>
      <c r="B32" s="4">
        <v>14.054</v>
      </c>
      <c r="C32" s="4">
        <v>11.826000000000001</v>
      </c>
      <c r="D32" s="4">
        <v>1.9</v>
      </c>
      <c r="E32" s="4">
        <v>0.79800000000000004</v>
      </c>
      <c r="F32" s="4">
        <v>9.3620000000000001</v>
      </c>
      <c r="G32" s="4">
        <v>7.7489999999999997</v>
      </c>
      <c r="H32" s="4">
        <v>4.665</v>
      </c>
      <c r="I32" s="4">
        <v>2.4820000000000002</v>
      </c>
      <c r="J32" s="4"/>
      <c r="K32" s="4"/>
      <c r="L32" s="4"/>
      <c r="M32" s="4"/>
      <c r="N32" s="4"/>
      <c r="O32" s="4"/>
      <c r="P32" s="4"/>
      <c r="Q32" s="4"/>
    </row>
    <row r="33" spans="1:17" x14ac:dyDescent="0.3">
      <c r="A33" s="1">
        <v>2019</v>
      </c>
      <c r="B33" s="4">
        <v>13.887</v>
      </c>
      <c r="C33" s="4">
        <v>11.385999999999999</v>
      </c>
      <c r="D33" s="4">
        <v>1.784</v>
      </c>
      <c r="E33" s="4">
        <v>0.60099999999999998</v>
      </c>
      <c r="F33" s="4">
        <v>8.7270000000000003</v>
      </c>
      <c r="G33" s="4">
        <v>7.6909999999999998</v>
      </c>
      <c r="H33" s="4">
        <v>4.6180000000000003</v>
      </c>
      <c r="I33" s="4">
        <v>2.3879999999999999</v>
      </c>
      <c r="J33" s="4"/>
      <c r="K33" s="4"/>
      <c r="L33" s="4"/>
      <c r="M33" s="4"/>
      <c r="N33" s="4"/>
      <c r="O33" s="4"/>
      <c r="P33" s="4"/>
      <c r="Q33" s="4"/>
    </row>
    <row r="34" spans="1:17" x14ac:dyDescent="0.3">
      <c r="A34" s="1">
        <v>2020</v>
      </c>
      <c r="B34" s="4">
        <v>13.16</v>
      </c>
      <c r="C34" s="4">
        <v>11.260999999999999</v>
      </c>
      <c r="D34" s="4">
        <v>1.712</v>
      </c>
      <c r="E34" s="4">
        <v>0.52200000000000002</v>
      </c>
      <c r="F34" s="4">
        <v>8.3450000000000006</v>
      </c>
      <c r="G34" s="4">
        <v>7.3780000000000001</v>
      </c>
      <c r="H34" s="4">
        <v>4.6260000000000003</v>
      </c>
      <c r="I34" s="4">
        <v>2.3580000000000001</v>
      </c>
      <c r="J34" s="4"/>
      <c r="K34" s="4"/>
      <c r="L34" s="4"/>
      <c r="M34" s="4"/>
      <c r="N34" s="4"/>
      <c r="O34" s="4"/>
      <c r="P34" s="4"/>
      <c r="Q34" s="4"/>
    </row>
    <row r="35" spans="1:17" x14ac:dyDescent="0.3">
      <c r="A35" s="1">
        <v>2021</v>
      </c>
      <c r="B35" s="4">
        <v>12.12</v>
      </c>
      <c r="C35" s="4">
        <v>11.643000000000001</v>
      </c>
      <c r="D35" s="4">
        <v>1.7250000000000001</v>
      </c>
      <c r="E35" s="4">
        <v>0.55200000000000005</v>
      </c>
      <c r="F35" s="4">
        <v>8.6920000000000002</v>
      </c>
      <c r="G35" s="4">
        <v>7.4450000000000003</v>
      </c>
      <c r="H35" s="4">
        <v>4.6900000000000004</v>
      </c>
      <c r="I35" s="4">
        <v>2.31</v>
      </c>
      <c r="J35" s="4"/>
      <c r="K35" s="4"/>
      <c r="L35" s="4"/>
      <c r="M35" s="4"/>
      <c r="N35" s="4"/>
      <c r="O35" s="4"/>
      <c r="P35" s="4"/>
      <c r="Q35" s="4"/>
    </row>
    <row r="36" spans="1:17" x14ac:dyDescent="0.3">
      <c r="A36" s="1">
        <v>2022</v>
      </c>
      <c r="B36" s="4">
        <v>12.086</v>
      </c>
      <c r="C36" s="4">
        <v>11.441000000000001</v>
      </c>
      <c r="D36" s="4">
        <v>1.4470000000000001</v>
      </c>
      <c r="E36" s="4">
        <v>0.57499999999999996</v>
      </c>
      <c r="F36" s="4">
        <v>8.7100000000000009</v>
      </c>
      <c r="G36" s="4">
        <v>7.7569999999999997</v>
      </c>
      <c r="H36" s="4">
        <v>4.5730000000000004</v>
      </c>
      <c r="I36" s="4">
        <v>2.2309999999999999</v>
      </c>
      <c r="J36" s="4"/>
      <c r="K36" s="4"/>
      <c r="L36" s="4"/>
      <c r="M36" s="4"/>
      <c r="N36" s="4"/>
      <c r="O36" s="4"/>
      <c r="P36" s="4"/>
      <c r="Q36" s="4"/>
    </row>
    <row r="37" spans="1:17" x14ac:dyDescent="0.3">
      <c r="A37" s="1">
        <v>2023</v>
      </c>
      <c r="B37" s="4">
        <v>11.569000000000001</v>
      </c>
      <c r="C37" s="4">
        <v>10.836</v>
      </c>
      <c r="D37" s="4">
        <v>1.2070000000000001</v>
      </c>
      <c r="E37" s="4">
        <v>0.63500000000000001</v>
      </c>
      <c r="F37" s="4">
        <v>8.0449999999999999</v>
      </c>
      <c r="G37" s="4">
        <v>7.649</v>
      </c>
      <c r="H37" s="4">
        <v>4.3949999999999996</v>
      </c>
      <c r="I37" s="4">
        <v>2.2109999999999999</v>
      </c>
      <c r="J37" s="4"/>
      <c r="K37" s="4"/>
      <c r="L37" s="4"/>
      <c r="M37" s="4"/>
      <c r="N37" s="4"/>
      <c r="O37" s="4"/>
      <c r="P37" s="4"/>
      <c r="Q37" s="4"/>
    </row>
    <row r="38" spans="1:17" x14ac:dyDescent="0.3">
      <c r="A38" s="1">
        <v>2024</v>
      </c>
      <c r="B38" s="4">
        <v>11.023999999999999</v>
      </c>
      <c r="C38" s="4">
        <v>10.553000000000001</v>
      </c>
      <c r="D38" s="4">
        <v>1.1359999999999999</v>
      </c>
      <c r="E38" s="4">
        <v>0.53200000000000003</v>
      </c>
      <c r="F38" s="4">
        <v>7.524</v>
      </c>
      <c r="G38" s="4">
        <v>7.3129999999999997</v>
      </c>
      <c r="H38" s="4">
        <v>4.4089999999999998</v>
      </c>
      <c r="I38" s="4">
        <v>2.1259999999999999</v>
      </c>
      <c r="J38" s="4"/>
      <c r="K38" s="4"/>
      <c r="L38" s="4"/>
      <c r="M38" s="4"/>
      <c r="N38" s="4"/>
      <c r="O38" s="4"/>
      <c r="P38" s="4"/>
      <c r="Q38" s="4"/>
    </row>
    <row r="39" spans="1:17" x14ac:dyDescent="0.3">
      <c r="A39" s="1">
        <v>2025</v>
      </c>
      <c r="B39" s="4">
        <v>10.928000000000001</v>
      </c>
      <c r="C39" s="4">
        <v>10.726000000000001</v>
      </c>
      <c r="D39" s="4">
        <v>1.141</v>
      </c>
      <c r="E39" s="4">
        <v>0.49299999999999999</v>
      </c>
      <c r="F39" s="4">
        <v>6.91</v>
      </c>
      <c r="G39" s="4">
        <v>7.3620000000000001</v>
      </c>
      <c r="H39" s="4">
        <v>4.4489999999999998</v>
      </c>
      <c r="I39" s="4">
        <v>2.0619999999999998</v>
      </c>
      <c r="J39" s="4">
        <v>10.928000000000001</v>
      </c>
      <c r="K39" s="4">
        <v>10.726000000000001</v>
      </c>
      <c r="L39" s="4">
        <v>1.141</v>
      </c>
      <c r="M39" s="4">
        <v>0.49299999999999999</v>
      </c>
      <c r="N39" s="4">
        <v>6.91</v>
      </c>
      <c r="O39" s="4">
        <v>7.3620000000000001</v>
      </c>
      <c r="P39" s="4">
        <v>4.4489999999999998</v>
      </c>
      <c r="Q39" s="4">
        <v>2.0619999999999998</v>
      </c>
    </row>
    <row r="40" spans="1:17" x14ac:dyDescent="0.3">
      <c r="A40" s="1">
        <v>2026</v>
      </c>
      <c r="B40" s="4"/>
      <c r="C40" s="4"/>
      <c r="D40" s="4"/>
      <c r="E40" s="4"/>
      <c r="F40" s="4"/>
      <c r="G40" s="4"/>
      <c r="H40" s="4"/>
      <c r="I40" s="4"/>
      <c r="J40" s="4">
        <v>11.215999999999999</v>
      </c>
      <c r="K40" s="4">
        <v>10.808</v>
      </c>
      <c r="L40" s="4">
        <v>1.119</v>
      </c>
      <c r="M40" s="4">
        <v>0.46400000000000002</v>
      </c>
      <c r="N40" s="4">
        <v>6.3129999999999997</v>
      </c>
      <c r="O40" s="4">
        <v>7.242</v>
      </c>
      <c r="P40" s="4">
        <v>4.6710000000000003</v>
      </c>
      <c r="Q40" s="4">
        <v>1.994</v>
      </c>
    </row>
    <row r="41" spans="1:17" x14ac:dyDescent="0.3">
      <c r="A41" s="1">
        <v>2027</v>
      </c>
      <c r="B41" s="4"/>
      <c r="C41" s="4"/>
      <c r="D41" s="4"/>
      <c r="E41" s="4"/>
      <c r="F41" s="4"/>
      <c r="G41" s="4"/>
      <c r="H41" s="4"/>
      <c r="I41" s="4"/>
      <c r="J41" s="4">
        <v>11.170999999999999</v>
      </c>
      <c r="K41" s="4">
        <v>10.782999999999999</v>
      </c>
      <c r="L41" s="4">
        <v>1.073</v>
      </c>
      <c r="M41" s="4">
        <v>0.433</v>
      </c>
      <c r="N41" s="4">
        <v>5.77</v>
      </c>
      <c r="O41" s="4">
        <v>7.0129999999999999</v>
      </c>
      <c r="P41" s="4">
        <v>4.702</v>
      </c>
      <c r="Q41" s="4">
        <v>1.98</v>
      </c>
    </row>
    <row r="42" spans="1:17" x14ac:dyDescent="0.3">
      <c r="A42" s="1">
        <v>2028</v>
      </c>
      <c r="B42" s="4"/>
      <c r="C42" s="4"/>
      <c r="D42" s="4"/>
      <c r="E42" s="4"/>
      <c r="F42" s="4"/>
      <c r="G42" s="4"/>
      <c r="H42" s="4"/>
      <c r="I42" s="4"/>
      <c r="J42" s="4">
        <v>10.157</v>
      </c>
      <c r="K42" s="4">
        <v>10.62</v>
      </c>
      <c r="L42" s="4">
        <v>1.0329999999999999</v>
      </c>
      <c r="M42" s="4">
        <v>0.42699999999999999</v>
      </c>
      <c r="N42" s="4">
        <v>5.3579999999999997</v>
      </c>
      <c r="O42" s="4">
        <v>6.8659999999999997</v>
      </c>
      <c r="P42" s="4">
        <v>4.7300000000000004</v>
      </c>
      <c r="Q42" s="4">
        <v>1.96</v>
      </c>
    </row>
    <row r="43" spans="1:17" x14ac:dyDescent="0.3">
      <c r="A43" s="1">
        <v>2029</v>
      </c>
      <c r="B43" s="4"/>
      <c r="C43" s="4"/>
      <c r="D43" s="4"/>
      <c r="E43" s="4"/>
      <c r="F43" s="4"/>
      <c r="G43" s="4"/>
      <c r="H43" s="4"/>
      <c r="I43" s="4"/>
      <c r="J43" s="4">
        <v>9.5220000000000002</v>
      </c>
      <c r="K43" s="4">
        <v>10.436</v>
      </c>
      <c r="L43" s="4">
        <v>1.044</v>
      </c>
      <c r="M43" s="4">
        <v>0.41499999999999998</v>
      </c>
      <c r="N43" s="4">
        <v>4.9619999999999997</v>
      </c>
      <c r="O43" s="4">
        <v>6.673</v>
      </c>
      <c r="P43" s="4">
        <v>4.7590000000000003</v>
      </c>
      <c r="Q43" s="4">
        <v>1.841</v>
      </c>
    </row>
    <row r="44" spans="1:17" x14ac:dyDescent="0.3">
      <c r="A44" s="1">
        <v>2030</v>
      </c>
      <c r="B44" s="4"/>
      <c r="C44" s="4"/>
      <c r="D44" s="4"/>
      <c r="E44" s="4"/>
      <c r="F44" s="4"/>
      <c r="G44" s="4"/>
      <c r="H44" s="4"/>
      <c r="I44" s="4"/>
      <c r="J44" s="4">
        <v>8.3049999999999997</v>
      </c>
      <c r="K44" s="4">
        <v>10.355</v>
      </c>
      <c r="L44" s="4">
        <v>0.85799999999999998</v>
      </c>
      <c r="M44" s="4">
        <v>0.40300000000000002</v>
      </c>
      <c r="N44" s="4">
        <v>4.5750000000000002</v>
      </c>
      <c r="O44" s="4">
        <v>6.4640000000000004</v>
      </c>
      <c r="P44" s="4">
        <v>4.7869999999999999</v>
      </c>
      <c r="Q44" s="4">
        <v>1.657</v>
      </c>
    </row>
    <row r="45" spans="1:17" x14ac:dyDescent="0.3">
      <c r="A45" s="1">
        <v>2031</v>
      </c>
      <c r="B45" s="4"/>
      <c r="C45" s="4"/>
      <c r="D45" s="4"/>
      <c r="E45" s="4"/>
      <c r="F45" s="4"/>
      <c r="G45" s="4"/>
      <c r="H45" s="4"/>
      <c r="I45" s="4"/>
      <c r="J45" s="4">
        <v>7.8559999999999999</v>
      </c>
      <c r="K45" s="4">
        <v>10.167</v>
      </c>
      <c r="L45" s="4">
        <v>0.77100000000000002</v>
      </c>
      <c r="M45" s="4">
        <v>0.39</v>
      </c>
      <c r="N45" s="4">
        <v>4.2220000000000004</v>
      </c>
      <c r="O45" s="4">
        <v>6.3250000000000002</v>
      </c>
      <c r="P45" s="4">
        <v>4.7779999999999996</v>
      </c>
      <c r="Q45" s="4">
        <v>1.5820000000000001</v>
      </c>
    </row>
    <row r="46" spans="1:17" x14ac:dyDescent="0.3">
      <c r="A46" s="1">
        <v>2032</v>
      </c>
      <c r="B46" s="4"/>
      <c r="C46" s="4"/>
      <c r="D46" s="4"/>
      <c r="E46" s="4"/>
      <c r="F46" s="4"/>
      <c r="G46" s="4"/>
      <c r="H46" s="4"/>
      <c r="I46" s="4"/>
      <c r="J46" s="4">
        <v>7.673</v>
      </c>
      <c r="K46" s="4">
        <v>9.9540000000000006</v>
      </c>
      <c r="L46" s="4">
        <v>0.72599999999999998</v>
      </c>
      <c r="M46" s="4">
        <v>0.378</v>
      </c>
      <c r="N46" s="4">
        <v>3.883</v>
      </c>
      <c r="O46" s="4">
        <v>6.181</v>
      </c>
      <c r="P46" s="4">
        <v>4.7830000000000004</v>
      </c>
      <c r="Q46" s="4">
        <v>1.462</v>
      </c>
    </row>
    <row r="47" spans="1:17" x14ac:dyDescent="0.3">
      <c r="A47" s="1">
        <v>2033</v>
      </c>
      <c r="B47" s="4"/>
      <c r="C47" s="4"/>
      <c r="D47" s="4"/>
      <c r="E47" s="4"/>
      <c r="F47" s="4"/>
      <c r="G47" s="4"/>
      <c r="H47" s="4"/>
      <c r="I47" s="4"/>
      <c r="J47" s="4">
        <v>7.5309999999999997</v>
      </c>
      <c r="K47" s="4">
        <v>9.7460000000000004</v>
      </c>
      <c r="L47" s="4">
        <v>0.71</v>
      </c>
      <c r="M47" s="4">
        <v>0.36599999999999999</v>
      </c>
      <c r="N47" s="4">
        <v>3.5680000000000001</v>
      </c>
      <c r="O47" s="4">
        <v>6.024</v>
      </c>
      <c r="P47" s="4">
        <v>4.7869999999999999</v>
      </c>
      <c r="Q47" s="4">
        <v>1.377</v>
      </c>
    </row>
    <row r="48" spans="1:17" x14ac:dyDescent="0.3">
      <c r="A48" s="1">
        <v>2034</v>
      </c>
      <c r="B48" s="4"/>
      <c r="C48" s="4"/>
      <c r="D48" s="4"/>
      <c r="E48" s="4"/>
      <c r="F48" s="4"/>
      <c r="G48" s="4"/>
      <c r="H48" s="4"/>
      <c r="I48" s="4"/>
      <c r="J48" s="4">
        <v>7.4260000000000002</v>
      </c>
      <c r="K48" s="4">
        <v>9.5489999999999995</v>
      </c>
      <c r="L48" s="4">
        <v>0.70399999999999996</v>
      </c>
      <c r="M48" s="4">
        <v>0.35499999999999998</v>
      </c>
      <c r="N48" s="4">
        <v>3.2770000000000001</v>
      </c>
      <c r="O48" s="4">
        <v>5.8410000000000002</v>
      </c>
      <c r="P48" s="4">
        <v>4.7919999999999998</v>
      </c>
      <c r="Q48" s="4">
        <v>1.333</v>
      </c>
    </row>
    <row r="49" spans="1:17" x14ac:dyDescent="0.3">
      <c r="A49" s="1">
        <v>2035</v>
      </c>
      <c r="B49" s="4"/>
      <c r="C49" s="4"/>
      <c r="D49" s="4"/>
      <c r="E49" s="4"/>
      <c r="F49" s="4"/>
      <c r="G49" s="4"/>
      <c r="H49" s="4"/>
      <c r="I49" s="4"/>
      <c r="J49" s="4">
        <v>7.1189999999999998</v>
      </c>
      <c r="K49" s="4">
        <v>9.3079999999999998</v>
      </c>
      <c r="L49" s="4">
        <v>0.69699999999999995</v>
      </c>
      <c r="M49" s="4">
        <v>0.34499999999999997</v>
      </c>
      <c r="N49" s="4">
        <v>3.0129999999999999</v>
      </c>
      <c r="O49" s="4">
        <v>5.6689999999999996</v>
      </c>
      <c r="P49" s="4">
        <v>4.7960000000000003</v>
      </c>
      <c r="Q49" s="4">
        <v>1.3069999999999999</v>
      </c>
    </row>
    <row r="50" spans="1:17" x14ac:dyDescent="0.3">
      <c r="A50" s="1">
        <v>2036</v>
      </c>
      <c r="B50" s="4"/>
      <c r="C50" s="4"/>
      <c r="D50" s="4"/>
      <c r="E50" s="4"/>
      <c r="F50" s="4"/>
      <c r="G50" s="4"/>
      <c r="H50" s="4"/>
      <c r="I50" s="4"/>
      <c r="J50" s="4">
        <v>6.8460000000000001</v>
      </c>
      <c r="K50" s="4">
        <v>9.0839999999999996</v>
      </c>
      <c r="L50" s="4">
        <v>0.68799999999999994</v>
      </c>
      <c r="M50" s="4">
        <v>0.33600000000000002</v>
      </c>
      <c r="N50" s="4">
        <v>2.7759999999999998</v>
      </c>
      <c r="O50" s="4">
        <v>5.4909999999999997</v>
      </c>
      <c r="P50" s="4">
        <v>4.7990000000000004</v>
      </c>
      <c r="Q50" s="4">
        <v>1.2909999999999999</v>
      </c>
    </row>
    <row r="51" spans="1:17" x14ac:dyDescent="0.3">
      <c r="A51" s="1">
        <v>2037</v>
      </c>
      <c r="B51" s="4"/>
      <c r="C51" s="4"/>
      <c r="D51" s="4"/>
      <c r="E51" s="4"/>
      <c r="F51" s="4"/>
      <c r="G51" s="4"/>
      <c r="H51" s="4"/>
      <c r="I51" s="4"/>
      <c r="J51" s="4">
        <v>6.556</v>
      </c>
      <c r="K51" s="4">
        <v>8.8539999999999992</v>
      </c>
      <c r="L51" s="4">
        <v>0.68</v>
      </c>
      <c r="M51" s="4">
        <v>0.32700000000000001</v>
      </c>
      <c r="N51" s="4">
        <v>2.5630000000000002</v>
      </c>
      <c r="O51" s="4">
        <v>5.2990000000000004</v>
      </c>
      <c r="P51" s="4">
        <v>4.8029999999999999</v>
      </c>
      <c r="Q51" s="4">
        <v>1.2370000000000001</v>
      </c>
    </row>
    <row r="52" spans="1:17" x14ac:dyDescent="0.3">
      <c r="A52" s="1">
        <v>2038</v>
      </c>
      <c r="B52" s="4"/>
      <c r="C52" s="4"/>
      <c r="D52" s="4"/>
      <c r="E52" s="4"/>
      <c r="F52" s="4"/>
      <c r="G52" s="4"/>
      <c r="H52" s="4"/>
      <c r="I52" s="4"/>
      <c r="J52" s="4">
        <v>6.242</v>
      </c>
      <c r="K52" s="4">
        <v>8.6140000000000008</v>
      </c>
      <c r="L52" s="4">
        <v>0.67100000000000004</v>
      </c>
      <c r="M52" s="4">
        <v>0.31900000000000001</v>
      </c>
      <c r="N52" s="4">
        <v>2.3719999999999999</v>
      </c>
      <c r="O52" s="4">
        <v>5.1070000000000002</v>
      </c>
      <c r="P52" s="4">
        <v>4.8049999999999997</v>
      </c>
      <c r="Q52" s="4">
        <v>1.171</v>
      </c>
    </row>
    <row r="53" spans="1:17" x14ac:dyDescent="0.3">
      <c r="A53" s="1">
        <v>2039</v>
      </c>
      <c r="B53" s="4"/>
      <c r="C53" s="4"/>
      <c r="D53" s="4"/>
      <c r="E53" s="4"/>
      <c r="F53" s="4"/>
      <c r="G53" s="4"/>
      <c r="H53" s="4"/>
      <c r="I53" s="4"/>
      <c r="J53" s="4">
        <v>5.9349999999999996</v>
      </c>
      <c r="K53" s="4">
        <v>8.3800000000000008</v>
      </c>
      <c r="L53" s="4">
        <v>0.66200000000000003</v>
      </c>
      <c r="M53" s="4">
        <v>0.311</v>
      </c>
      <c r="N53" s="4">
        <v>2.2000000000000002</v>
      </c>
      <c r="O53" s="4">
        <v>4.9020000000000001</v>
      </c>
      <c r="P53" s="4">
        <v>4.8079999999999998</v>
      </c>
      <c r="Q53" s="4">
        <v>1.173</v>
      </c>
    </row>
    <row r="54" spans="1:17" x14ac:dyDescent="0.3">
      <c r="A54" s="1">
        <v>2040</v>
      </c>
      <c r="B54" s="4"/>
      <c r="C54" s="4"/>
      <c r="D54" s="4"/>
      <c r="E54" s="4"/>
      <c r="F54" s="4"/>
      <c r="G54" s="4"/>
      <c r="H54" s="4"/>
      <c r="I54" s="4"/>
      <c r="J54" s="4">
        <v>5.6529999999999996</v>
      </c>
      <c r="K54" s="4">
        <v>8.1080000000000005</v>
      </c>
      <c r="L54" s="4">
        <v>0.65200000000000002</v>
      </c>
      <c r="M54" s="4">
        <v>0.30299999999999999</v>
      </c>
      <c r="N54" s="4">
        <v>2.048</v>
      </c>
      <c r="O54" s="4">
        <v>4.7169999999999996</v>
      </c>
      <c r="P54" s="4">
        <v>4.8090000000000002</v>
      </c>
      <c r="Q54" s="4">
        <v>1.1419999999999999</v>
      </c>
    </row>
    <row r="55" spans="1:17" x14ac:dyDescent="0.3">
      <c r="A55" s="1">
        <v>2041</v>
      </c>
      <c r="B55" s="4"/>
      <c r="C55" s="4"/>
      <c r="D55" s="4"/>
      <c r="E55" s="4"/>
      <c r="F55" s="4"/>
      <c r="G55" s="4"/>
      <c r="H55" s="4"/>
      <c r="I55" s="4"/>
      <c r="J55" s="4">
        <v>5.2640000000000002</v>
      </c>
      <c r="K55" s="4">
        <v>7.8460000000000001</v>
      </c>
      <c r="L55" s="4">
        <v>0.64200000000000002</v>
      </c>
      <c r="M55" s="4">
        <v>0.29599999999999999</v>
      </c>
      <c r="N55" s="4">
        <v>1.913</v>
      </c>
      <c r="O55" s="4">
        <v>4.58</v>
      </c>
      <c r="P55" s="4">
        <v>4.8070000000000004</v>
      </c>
      <c r="Q55" s="4">
        <v>1.119</v>
      </c>
    </row>
    <row r="56" spans="1:17" x14ac:dyDescent="0.3">
      <c r="A56" s="1">
        <v>2042</v>
      </c>
      <c r="B56" s="4"/>
      <c r="C56" s="4"/>
      <c r="D56" s="4"/>
      <c r="E56" s="4"/>
      <c r="F56" s="4"/>
      <c r="G56" s="4"/>
      <c r="H56" s="4"/>
      <c r="I56" s="4"/>
      <c r="J56" s="4">
        <v>4.8849999999999998</v>
      </c>
      <c r="K56" s="4">
        <v>7.6020000000000003</v>
      </c>
      <c r="L56" s="4">
        <v>0.63200000000000001</v>
      </c>
      <c r="M56" s="4">
        <v>0.28899999999999998</v>
      </c>
      <c r="N56" s="4">
        <v>1.79</v>
      </c>
      <c r="O56" s="4">
        <v>4.4530000000000003</v>
      </c>
      <c r="P56" s="4">
        <v>4.806</v>
      </c>
      <c r="Q56" s="4">
        <v>1.0669999999999999</v>
      </c>
    </row>
    <row r="57" spans="1:17" x14ac:dyDescent="0.3">
      <c r="A57" s="1">
        <v>2043</v>
      </c>
      <c r="B57" s="4"/>
      <c r="C57" s="4"/>
      <c r="D57" s="4"/>
      <c r="E57" s="4"/>
      <c r="F57" s="4"/>
      <c r="G57" s="4"/>
      <c r="H57" s="4"/>
      <c r="I57" s="4"/>
      <c r="J57" s="4">
        <v>4.51</v>
      </c>
      <c r="K57" s="4">
        <v>7.367</v>
      </c>
      <c r="L57" s="4">
        <v>0.622</v>
      </c>
      <c r="M57" s="4">
        <v>0.28299999999999997</v>
      </c>
      <c r="N57" s="4">
        <v>1.6819999999999999</v>
      </c>
      <c r="O57" s="4">
        <v>4.33</v>
      </c>
      <c r="P57" s="4">
        <v>4.8040000000000003</v>
      </c>
      <c r="Q57" s="4">
        <v>1.05</v>
      </c>
    </row>
    <row r="58" spans="1:17" x14ac:dyDescent="0.3">
      <c r="A58" s="1">
        <v>2044</v>
      </c>
      <c r="B58" s="4"/>
      <c r="C58" s="4"/>
      <c r="D58" s="4"/>
      <c r="E58" s="4"/>
      <c r="F58" s="4"/>
      <c r="G58" s="4"/>
      <c r="H58" s="4"/>
      <c r="I58" s="4"/>
      <c r="J58" s="4">
        <v>4.1390000000000002</v>
      </c>
      <c r="K58" s="4">
        <v>7.1440000000000001</v>
      </c>
      <c r="L58" s="4">
        <v>0.61199999999999999</v>
      </c>
      <c r="M58" s="4">
        <v>0.27600000000000002</v>
      </c>
      <c r="N58" s="4">
        <v>1.583</v>
      </c>
      <c r="O58" s="4">
        <v>4.2149999999999999</v>
      </c>
      <c r="P58" s="4">
        <v>4.8019999999999996</v>
      </c>
      <c r="Q58" s="4">
        <v>1.0349999999999999</v>
      </c>
    </row>
    <row r="59" spans="1:17" x14ac:dyDescent="0.3">
      <c r="A59" s="1">
        <v>2045</v>
      </c>
      <c r="B59" s="4"/>
      <c r="C59" s="4"/>
      <c r="D59" s="4"/>
      <c r="E59" s="4"/>
      <c r="F59" s="4"/>
      <c r="G59" s="4"/>
      <c r="H59" s="4"/>
      <c r="I59" s="4"/>
      <c r="J59" s="4">
        <v>3.774</v>
      </c>
      <c r="K59" s="4">
        <v>6.8860000000000001</v>
      </c>
      <c r="L59" s="4">
        <v>0.60099999999999998</v>
      </c>
      <c r="M59" s="4">
        <v>0.27</v>
      </c>
      <c r="N59" s="4">
        <v>1.492</v>
      </c>
      <c r="O59" s="4">
        <v>4.1029999999999998</v>
      </c>
      <c r="P59" s="4">
        <v>4.8</v>
      </c>
      <c r="Q59" s="4">
        <v>1.0229999999999999</v>
      </c>
    </row>
    <row r="60" spans="1:17" x14ac:dyDescent="0.3">
      <c r="A60" s="1">
        <v>2046</v>
      </c>
      <c r="B60" s="4"/>
      <c r="C60" s="4"/>
      <c r="D60" s="4"/>
      <c r="E60" s="4"/>
      <c r="F60" s="4"/>
      <c r="G60" s="4"/>
      <c r="H60" s="4"/>
      <c r="I60" s="4"/>
      <c r="J60" s="4">
        <v>3.6019999999999999</v>
      </c>
      <c r="K60" s="4">
        <v>6.6459999999999999</v>
      </c>
      <c r="L60" s="4">
        <v>0.59</v>
      </c>
      <c r="M60" s="4">
        <v>0.26500000000000001</v>
      </c>
      <c r="N60" s="4">
        <v>1.407</v>
      </c>
      <c r="O60" s="4">
        <v>4.0039999999999996</v>
      </c>
      <c r="P60" s="4">
        <v>4.7969999999999997</v>
      </c>
      <c r="Q60" s="4">
        <v>1.024</v>
      </c>
    </row>
    <row r="61" spans="1:17" x14ac:dyDescent="0.3">
      <c r="A61" s="1">
        <v>2047</v>
      </c>
      <c r="B61" s="4"/>
      <c r="C61" s="4"/>
      <c r="D61" s="4"/>
      <c r="E61" s="4"/>
      <c r="F61" s="4"/>
      <c r="G61" s="4"/>
      <c r="H61" s="4"/>
      <c r="I61" s="4"/>
      <c r="J61" s="4">
        <v>3.4329999999999998</v>
      </c>
      <c r="K61" s="4">
        <v>6.415</v>
      </c>
      <c r="L61" s="4">
        <v>0.57899999999999996</v>
      </c>
      <c r="M61" s="4">
        <v>0.25900000000000001</v>
      </c>
      <c r="N61" s="4">
        <v>1.329</v>
      </c>
      <c r="O61" s="4">
        <v>3.9049999999999998</v>
      </c>
      <c r="P61" s="4">
        <v>4.7939999999999996</v>
      </c>
      <c r="Q61" s="4">
        <v>0.997</v>
      </c>
    </row>
    <row r="62" spans="1:17" x14ac:dyDescent="0.3">
      <c r="A62" s="1">
        <v>2048</v>
      </c>
      <c r="B62" s="4"/>
      <c r="C62" s="4"/>
      <c r="D62" s="4"/>
      <c r="E62" s="4"/>
      <c r="F62" s="4"/>
      <c r="G62" s="4"/>
      <c r="H62" s="4"/>
      <c r="I62" s="4"/>
      <c r="J62" s="4">
        <v>3.2709999999999999</v>
      </c>
      <c r="K62" s="4">
        <v>6.1989999999999998</v>
      </c>
      <c r="L62" s="4">
        <v>0.56699999999999995</v>
      </c>
      <c r="M62" s="4">
        <v>0.254</v>
      </c>
      <c r="N62" s="4">
        <v>1.2569999999999999</v>
      </c>
      <c r="O62" s="4">
        <v>3.8130000000000002</v>
      </c>
      <c r="P62" s="4">
        <v>4.79</v>
      </c>
      <c r="Q62" s="4">
        <v>0.98399999999999999</v>
      </c>
    </row>
    <row r="63" spans="1:17" x14ac:dyDescent="0.3">
      <c r="A63" s="1">
        <v>2049</v>
      </c>
      <c r="B63" s="4"/>
      <c r="C63" s="4"/>
      <c r="D63" s="4"/>
      <c r="E63" s="4"/>
      <c r="F63" s="4"/>
      <c r="G63" s="4"/>
      <c r="H63" s="4"/>
      <c r="I63" s="4"/>
      <c r="J63" s="4">
        <v>3.1120000000000001</v>
      </c>
      <c r="K63" s="4">
        <v>5.9950000000000001</v>
      </c>
      <c r="L63" s="4">
        <v>0.55600000000000005</v>
      </c>
      <c r="M63" s="4">
        <v>0.249</v>
      </c>
      <c r="N63" s="4">
        <v>1.1890000000000001</v>
      </c>
      <c r="O63" s="4">
        <v>3.7250000000000001</v>
      </c>
      <c r="P63" s="4">
        <v>4.7859999999999996</v>
      </c>
      <c r="Q63" s="4">
        <v>0.94899999999999995</v>
      </c>
    </row>
    <row r="64" spans="1:17" x14ac:dyDescent="0.3">
      <c r="A64" s="1">
        <v>2050</v>
      </c>
      <c r="B64" s="4"/>
      <c r="C64" s="4"/>
      <c r="D64" s="4"/>
      <c r="E64" s="4"/>
      <c r="F64" s="4"/>
      <c r="G64" s="4"/>
      <c r="H64" s="4"/>
      <c r="I64" s="4"/>
      <c r="J64" s="4">
        <v>2.9529999999999998</v>
      </c>
      <c r="K64" s="4">
        <v>5.8019999999999996</v>
      </c>
      <c r="L64" s="4">
        <v>0.54400000000000004</v>
      </c>
      <c r="M64" s="4">
        <v>0.245</v>
      </c>
      <c r="N64" s="4">
        <v>1.125</v>
      </c>
      <c r="O64" s="4">
        <v>3.6459999999999999</v>
      </c>
      <c r="P64" s="4">
        <v>4.7809999999999997</v>
      </c>
      <c r="Q64" s="4">
        <v>0.93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64"/>
  <sheetViews>
    <sheetView workbookViewId="0">
      <selection activeCell="L42" sqref="L42"/>
    </sheetView>
  </sheetViews>
  <sheetFormatPr baseColWidth="10" defaultColWidth="9.140625" defaultRowHeight="16.5" x14ac:dyDescent="0.3"/>
  <cols>
    <col min="1" max="3" width="20.7109375" style="1" customWidth="1"/>
    <col min="4" max="4" width="24.7109375" style="1" bestFit="1" customWidth="1"/>
  </cols>
  <sheetData>
    <row r="1" spans="1:4" x14ac:dyDescent="0.3">
      <c r="A1" s="2" t="s">
        <v>250</v>
      </c>
    </row>
    <row r="3" spans="1:4" x14ac:dyDescent="0.25">
      <c r="A3" s="2" t="s">
        <v>195</v>
      </c>
      <c r="B3" s="2" t="s">
        <v>247</v>
      </c>
      <c r="C3" s="2" t="s">
        <v>248</v>
      </c>
      <c r="D3" s="2" t="s">
        <v>249</v>
      </c>
    </row>
    <row r="4" spans="1:4" x14ac:dyDescent="0.3">
      <c r="A4" s="1">
        <v>1990</v>
      </c>
      <c r="B4" s="3">
        <v>198.2</v>
      </c>
      <c r="C4" s="3"/>
    </row>
    <row r="5" spans="1:4" x14ac:dyDescent="0.3">
      <c r="A5" s="1">
        <v>1991</v>
      </c>
      <c r="B5" s="3">
        <v>192</v>
      </c>
      <c r="C5" s="3"/>
    </row>
    <row r="6" spans="1:4" x14ac:dyDescent="0.3">
      <c r="A6" s="1">
        <v>1992</v>
      </c>
      <c r="B6" s="3">
        <v>196.2</v>
      </c>
      <c r="C6" s="3"/>
    </row>
    <row r="7" spans="1:4" x14ac:dyDescent="0.3">
      <c r="A7" s="1">
        <v>1993</v>
      </c>
      <c r="B7" s="3">
        <v>201.6</v>
      </c>
      <c r="C7" s="3"/>
    </row>
    <row r="8" spans="1:4" x14ac:dyDescent="0.3">
      <c r="A8" s="1">
        <v>1994</v>
      </c>
      <c r="B8" s="3">
        <v>206.5</v>
      </c>
      <c r="C8" s="3"/>
    </row>
    <row r="9" spans="1:4" x14ac:dyDescent="0.3">
      <c r="A9" s="1">
        <v>1995</v>
      </c>
      <c r="B9" s="3">
        <v>217.9</v>
      </c>
      <c r="C9" s="3"/>
    </row>
    <row r="10" spans="1:4" x14ac:dyDescent="0.3">
      <c r="A10" s="1">
        <v>1996</v>
      </c>
      <c r="B10" s="3">
        <v>227.4</v>
      </c>
      <c r="C10" s="3"/>
    </row>
    <row r="11" spans="1:4" x14ac:dyDescent="0.3">
      <c r="A11" s="1">
        <v>1997</v>
      </c>
      <c r="B11" s="3">
        <v>235.9</v>
      </c>
      <c r="C11" s="3"/>
    </row>
    <row r="12" spans="1:4" x14ac:dyDescent="0.3">
      <c r="A12" s="1">
        <v>1998</v>
      </c>
      <c r="B12" s="3">
        <v>237.3</v>
      </c>
      <c r="C12" s="3"/>
    </row>
    <row r="13" spans="1:4" x14ac:dyDescent="0.3">
      <c r="A13" s="1">
        <v>1999</v>
      </c>
      <c r="B13" s="3">
        <v>230.1</v>
      </c>
      <c r="C13" s="3"/>
    </row>
    <row r="14" spans="1:4" x14ac:dyDescent="0.3">
      <c r="A14" s="1">
        <v>2000</v>
      </c>
      <c r="B14" s="3">
        <v>217</v>
      </c>
      <c r="C14" s="3"/>
    </row>
    <row r="15" spans="1:4" x14ac:dyDescent="0.3">
      <c r="A15" s="1">
        <v>2001</v>
      </c>
      <c r="B15" s="3">
        <v>215.5</v>
      </c>
      <c r="C15" s="3"/>
    </row>
    <row r="16" spans="1:4" x14ac:dyDescent="0.3">
      <c r="A16" s="1">
        <v>2002</v>
      </c>
      <c r="B16" s="3">
        <v>209.6</v>
      </c>
      <c r="C16" s="3"/>
    </row>
    <row r="17" spans="1:3" x14ac:dyDescent="0.3">
      <c r="A17" s="1">
        <v>2003</v>
      </c>
      <c r="B17" s="3">
        <v>211.5</v>
      </c>
      <c r="C17" s="3"/>
    </row>
    <row r="18" spans="1:3" x14ac:dyDescent="0.3">
      <c r="A18" s="1">
        <v>2004</v>
      </c>
      <c r="B18" s="3">
        <v>210.1</v>
      </c>
      <c r="C18" s="3"/>
    </row>
    <row r="19" spans="1:3" x14ac:dyDescent="0.3">
      <c r="A19" s="1">
        <v>2005</v>
      </c>
      <c r="B19" s="3">
        <v>210.4</v>
      </c>
      <c r="C19" s="3"/>
    </row>
    <row r="20" spans="1:3" x14ac:dyDescent="0.3">
      <c r="A20" s="1">
        <v>2006</v>
      </c>
      <c r="B20" s="3">
        <v>210.8</v>
      </c>
      <c r="C20" s="3"/>
    </row>
    <row r="21" spans="1:3" x14ac:dyDescent="0.3">
      <c r="A21" s="1">
        <v>2007</v>
      </c>
      <c r="B21" s="3">
        <v>214.1</v>
      </c>
      <c r="C21" s="3"/>
    </row>
    <row r="22" spans="1:3" x14ac:dyDescent="0.3">
      <c r="A22" s="1">
        <v>2008</v>
      </c>
      <c r="B22" s="3">
        <v>208.1</v>
      </c>
      <c r="C22" s="3"/>
    </row>
    <row r="23" spans="1:3" x14ac:dyDescent="0.3">
      <c r="A23" s="1">
        <v>2009</v>
      </c>
      <c r="B23" s="3">
        <v>197.6</v>
      </c>
      <c r="C23" s="3"/>
    </row>
    <row r="24" spans="1:3" x14ac:dyDescent="0.3">
      <c r="A24" s="1">
        <v>2010</v>
      </c>
      <c r="B24" s="3">
        <v>202.5</v>
      </c>
      <c r="C24" s="3"/>
    </row>
    <row r="25" spans="1:3" x14ac:dyDescent="0.3">
      <c r="A25" s="1">
        <v>2011</v>
      </c>
      <c r="B25" s="3">
        <v>200.2</v>
      </c>
      <c r="C25" s="3"/>
    </row>
    <row r="26" spans="1:3" x14ac:dyDescent="0.3">
      <c r="A26" s="1">
        <v>2012</v>
      </c>
      <c r="B26" s="3">
        <v>196.3</v>
      </c>
      <c r="C26" s="3"/>
    </row>
    <row r="27" spans="1:3" x14ac:dyDescent="0.3">
      <c r="A27" s="1">
        <v>2013</v>
      </c>
      <c r="B27" s="3">
        <v>192.5</v>
      </c>
      <c r="C27" s="3"/>
    </row>
    <row r="28" spans="1:3" x14ac:dyDescent="0.3">
      <c r="A28" s="1">
        <v>2014</v>
      </c>
      <c r="B28" s="3">
        <v>190.9</v>
      </c>
      <c r="C28" s="3"/>
    </row>
    <row r="29" spans="1:3" x14ac:dyDescent="0.3">
      <c r="A29" s="1">
        <v>2015</v>
      </c>
      <c r="B29" s="3">
        <v>183.1</v>
      </c>
      <c r="C29" s="3"/>
    </row>
    <row r="30" spans="1:3" x14ac:dyDescent="0.3">
      <c r="A30" s="1">
        <v>2016</v>
      </c>
      <c r="B30" s="3">
        <v>174.4</v>
      </c>
      <c r="C30" s="3"/>
    </row>
    <row r="31" spans="1:3" x14ac:dyDescent="0.3">
      <c r="A31" s="1">
        <v>2017</v>
      </c>
      <c r="B31" s="3">
        <v>169.2</v>
      </c>
      <c r="C31" s="3"/>
    </row>
    <row r="32" spans="1:3" x14ac:dyDescent="0.3">
      <c r="A32" s="1">
        <v>2018</v>
      </c>
      <c r="B32" s="3">
        <v>167.3</v>
      </c>
      <c r="C32" s="3"/>
    </row>
    <row r="33" spans="1:4" x14ac:dyDescent="0.3">
      <c r="A33" s="1">
        <v>2019</v>
      </c>
      <c r="B33" s="3">
        <v>159.19999999999999</v>
      </c>
      <c r="C33" s="3"/>
    </row>
    <row r="34" spans="1:4" x14ac:dyDescent="0.3">
      <c r="A34" s="1">
        <v>2020</v>
      </c>
      <c r="B34" s="3">
        <v>148.80000000000001</v>
      </c>
      <c r="C34" s="3"/>
      <c r="D34" s="1">
        <v>162</v>
      </c>
    </row>
    <row r="35" spans="1:4" x14ac:dyDescent="0.3">
      <c r="A35" s="1">
        <v>2021</v>
      </c>
      <c r="B35" s="3">
        <v>143.5</v>
      </c>
      <c r="C35" s="3"/>
      <c r="D35" s="1">
        <v>162</v>
      </c>
    </row>
    <row r="36" spans="1:4" x14ac:dyDescent="0.3">
      <c r="A36" s="1">
        <v>2022</v>
      </c>
      <c r="B36" s="3">
        <v>136.69999999999999</v>
      </c>
      <c r="C36" s="3"/>
      <c r="D36" s="1">
        <v>162</v>
      </c>
    </row>
    <row r="37" spans="1:4" x14ac:dyDescent="0.3">
      <c r="A37" s="1">
        <v>2023</v>
      </c>
      <c r="B37" s="3">
        <v>128.4</v>
      </c>
      <c r="C37" s="3"/>
      <c r="D37" s="1">
        <v>162</v>
      </c>
    </row>
    <row r="38" spans="1:4" x14ac:dyDescent="0.3">
      <c r="A38" s="1">
        <v>2024</v>
      </c>
      <c r="B38" s="3">
        <v>120.5</v>
      </c>
      <c r="C38" s="3">
        <v>120.5</v>
      </c>
      <c r="D38" s="1">
        <v>162</v>
      </c>
    </row>
    <row r="39" spans="1:4" x14ac:dyDescent="0.3">
      <c r="A39" s="1">
        <v>2025</v>
      </c>
      <c r="B39" s="3"/>
      <c r="C39" s="3">
        <v>116.7</v>
      </c>
      <c r="D39" s="1">
        <v>162</v>
      </c>
    </row>
    <row r="40" spans="1:4" x14ac:dyDescent="0.3">
      <c r="A40" s="1">
        <v>2026</v>
      </c>
      <c r="B40" s="3"/>
      <c r="C40" s="3">
        <v>114.6</v>
      </c>
      <c r="D40" s="1">
        <v>162</v>
      </c>
    </row>
    <row r="41" spans="1:4" x14ac:dyDescent="0.3">
      <c r="A41" s="1">
        <v>2027</v>
      </c>
      <c r="B41" s="3"/>
      <c r="C41" s="3">
        <v>110.5</v>
      </c>
      <c r="D41" s="1">
        <v>162</v>
      </c>
    </row>
    <row r="42" spans="1:4" x14ac:dyDescent="0.3">
      <c r="A42" s="1">
        <v>2028</v>
      </c>
      <c r="B42" s="3"/>
      <c r="C42" s="3">
        <v>104.1</v>
      </c>
      <c r="D42" s="1">
        <v>162</v>
      </c>
    </row>
    <row r="43" spans="1:4" x14ac:dyDescent="0.3">
      <c r="A43" s="1">
        <v>2029</v>
      </c>
      <c r="B43" s="3"/>
      <c r="C43" s="3">
        <v>98.9</v>
      </c>
      <c r="D43" s="1">
        <v>162</v>
      </c>
    </row>
    <row r="44" spans="1:4" x14ac:dyDescent="0.3">
      <c r="A44" s="1">
        <v>2030</v>
      </c>
      <c r="B44" s="3"/>
      <c r="C44" s="3">
        <v>92.1</v>
      </c>
      <c r="D44" s="1">
        <v>162</v>
      </c>
    </row>
    <row r="45" spans="1:4" x14ac:dyDescent="0.3">
      <c r="A45" s="1">
        <v>2031</v>
      </c>
      <c r="B45" s="3"/>
      <c r="C45" s="3">
        <v>88.3</v>
      </c>
      <c r="D45" s="1">
        <v>162</v>
      </c>
    </row>
    <row r="46" spans="1:4" x14ac:dyDescent="0.3">
      <c r="A46" s="1">
        <v>2032</v>
      </c>
      <c r="B46" s="3"/>
      <c r="C46" s="3">
        <v>85.5</v>
      </c>
      <c r="D46" s="1">
        <v>162</v>
      </c>
    </row>
    <row r="47" spans="1:4" x14ac:dyDescent="0.3">
      <c r="A47" s="1">
        <v>2033</v>
      </c>
      <c r="B47" s="3"/>
      <c r="C47" s="3">
        <v>83</v>
      </c>
      <c r="D47" s="1">
        <v>162</v>
      </c>
    </row>
    <row r="48" spans="1:4" x14ac:dyDescent="0.3">
      <c r="A48" s="1">
        <v>2034</v>
      </c>
      <c r="B48" s="3"/>
      <c r="C48" s="3">
        <v>80.599999999999994</v>
      </c>
      <c r="D48" s="1">
        <v>162</v>
      </c>
    </row>
    <row r="49" spans="1:4" x14ac:dyDescent="0.3">
      <c r="A49" s="1">
        <v>2035</v>
      </c>
      <c r="B49" s="3"/>
      <c r="C49" s="3">
        <v>77.8</v>
      </c>
      <c r="D49" s="1">
        <v>162</v>
      </c>
    </row>
    <row r="50" spans="1:4" x14ac:dyDescent="0.3">
      <c r="A50" s="1">
        <v>2036</v>
      </c>
      <c r="B50" s="3"/>
      <c r="C50" s="3">
        <v>75.099999999999994</v>
      </c>
      <c r="D50" s="1">
        <v>162</v>
      </c>
    </row>
    <row r="51" spans="1:4" x14ac:dyDescent="0.3">
      <c r="A51" s="1">
        <v>2037</v>
      </c>
      <c r="B51" s="3"/>
      <c r="C51" s="3">
        <v>72.5</v>
      </c>
      <c r="D51" s="1">
        <v>162</v>
      </c>
    </row>
    <row r="52" spans="1:4" x14ac:dyDescent="0.3">
      <c r="A52" s="1">
        <v>2038</v>
      </c>
      <c r="B52" s="3"/>
      <c r="C52" s="3">
        <v>69.8</v>
      </c>
      <c r="D52" s="1">
        <v>162</v>
      </c>
    </row>
    <row r="53" spans="1:4" x14ac:dyDescent="0.3">
      <c r="A53" s="1">
        <v>2039</v>
      </c>
      <c r="B53" s="3"/>
      <c r="C53" s="3">
        <v>67.2</v>
      </c>
      <c r="D53" s="1">
        <v>162</v>
      </c>
    </row>
    <row r="54" spans="1:4" x14ac:dyDescent="0.3">
      <c r="A54" s="1">
        <v>2040</v>
      </c>
      <c r="B54" s="3"/>
      <c r="C54" s="3">
        <v>64.900000000000006</v>
      </c>
      <c r="D54" s="1">
        <v>162</v>
      </c>
    </row>
    <row r="55" spans="1:4" x14ac:dyDescent="0.3">
      <c r="A55" s="1">
        <v>2041</v>
      </c>
      <c r="B55" s="3"/>
      <c r="C55" s="3">
        <v>62.5</v>
      </c>
      <c r="D55" s="1">
        <v>162</v>
      </c>
    </row>
    <row r="56" spans="1:4" x14ac:dyDescent="0.3">
      <c r="A56" s="1">
        <v>2042</v>
      </c>
      <c r="B56" s="3"/>
      <c r="C56" s="3">
        <v>60.4</v>
      </c>
      <c r="D56" s="1">
        <v>162</v>
      </c>
    </row>
    <row r="57" spans="1:4" x14ac:dyDescent="0.3">
      <c r="A57" s="1">
        <v>2043</v>
      </c>
      <c r="B57" s="3"/>
      <c r="C57" s="3">
        <v>58.2</v>
      </c>
      <c r="D57" s="1">
        <v>162</v>
      </c>
    </row>
    <row r="58" spans="1:4" x14ac:dyDescent="0.3">
      <c r="A58" s="1">
        <v>2044</v>
      </c>
      <c r="B58" s="3"/>
      <c r="C58" s="3">
        <v>56.2</v>
      </c>
      <c r="D58" s="1">
        <v>162</v>
      </c>
    </row>
    <row r="59" spans="1:4" x14ac:dyDescent="0.3">
      <c r="A59" s="1">
        <v>2045</v>
      </c>
      <c r="B59" s="3"/>
      <c r="C59" s="3">
        <v>54.2</v>
      </c>
      <c r="D59" s="1">
        <v>162</v>
      </c>
    </row>
    <row r="60" spans="1:4" x14ac:dyDescent="0.3">
      <c r="A60" s="1">
        <v>2046</v>
      </c>
      <c r="B60" s="3"/>
      <c r="C60" s="3">
        <v>52.6</v>
      </c>
      <c r="D60" s="1">
        <v>162</v>
      </c>
    </row>
    <row r="61" spans="1:4" x14ac:dyDescent="0.3">
      <c r="A61" s="1">
        <v>2047</v>
      </c>
      <c r="B61" s="3"/>
      <c r="C61" s="3">
        <v>51.1</v>
      </c>
      <c r="D61" s="1">
        <v>162</v>
      </c>
    </row>
    <row r="62" spans="1:4" x14ac:dyDescent="0.3">
      <c r="A62" s="1">
        <v>2048</v>
      </c>
      <c r="B62" s="3"/>
      <c r="C62" s="3">
        <v>49.7</v>
      </c>
      <c r="D62" s="1">
        <v>162</v>
      </c>
    </row>
    <row r="63" spans="1:4" x14ac:dyDescent="0.3">
      <c r="A63" s="1">
        <v>2049</v>
      </c>
      <c r="B63" s="3"/>
      <c r="C63" s="3">
        <v>48.3</v>
      </c>
      <c r="D63" s="1">
        <v>162</v>
      </c>
    </row>
    <row r="64" spans="1:4" x14ac:dyDescent="0.3">
      <c r="A64" s="1">
        <v>2050</v>
      </c>
      <c r="B64" s="3"/>
      <c r="C64" s="3">
        <v>47</v>
      </c>
      <c r="D64" s="1">
        <v>162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64"/>
  <sheetViews>
    <sheetView topLeftCell="A25" workbookViewId="0">
      <selection activeCell="I63" sqref="I63"/>
    </sheetView>
  </sheetViews>
  <sheetFormatPr baseColWidth="10" defaultColWidth="9.140625" defaultRowHeight="16.5" x14ac:dyDescent="0.3"/>
  <cols>
    <col min="1" max="3" width="20.7109375" style="1" customWidth="1"/>
    <col min="4" max="4" width="24.7109375" style="1" bestFit="1" customWidth="1"/>
  </cols>
  <sheetData>
    <row r="1" spans="1:4" x14ac:dyDescent="0.3">
      <c r="A1" s="2" t="s">
        <v>252</v>
      </c>
    </row>
    <row r="3" spans="1:4" x14ac:dyDescent="0.25">
      <c r="A3" s="2" t="s">
        <v>195</v>
      </c>
      <c r="B3" s="2" t="s">
        <v>251</v>
      </c>
      <c r="C3" s="2" t="s">
        <v>248</v>
      </c>
      <c r="D3" s="2" t="s">
        <v>249</v>
      </c>
    </row>
    <row r="4" spans="1:4" x14ac:dyDescent="0.3">
      <c r="A4" s="1">
        <v>1990</v>
      </c>
      <c r="B4" s="3">
        <v>49.5</v>
      </c>
      <c r="C4" s="3"/>
    </row>
    <row r="5" spans="1:4" x14ac:dyDescent="0.3">
      <c r="A5" s="1">
        <v>1991</v>
      </c>
      <c r="B5" s="3">
        <v>42.2</v>
      </c>
      <c r="C5" s="3"/>
    </row>
    <row r="6" spans="1:4" x14ac:dyDescent="0.3">
      <c r="A6" s="1">
        <v>1992</v>
      </c>
      <c r="B6" s="3">
        <v>36.6</v>
      </c>
      <c r="C6" s="3"/>
    </row>
    <row r="7" spans="1:4" x14ac:dyDescent="0.3">
      <c r="A7" s="1">
        <v>1993</v>
      </c>
      <c r="B7" s="3">
        <v>35.299999999999997</v>
      </c>
      <c r="C7" s="3"/>
    </row>
    <row r="8" spans="1:4" x14ac:dyDescent="0.3">
      <c r="A8" s="1">
        <v>1994</v>
      </c>
      <c r="B8" s="3">
        <v>35.200000000000003</v>
      </c>
      <c r="C8" s="3"/>
    </row>
    <row r="9" spans="1:4" x14ac:dyDescent="0.3">
      <c r="A9" s="1">
        <v>1995</v>
      </c>
      <c r="B9" s="3">
        <v>34.6</v>
      </c>
      <c r="C9" s="3"/>
    </row>
    <row r="10" spans="1:4" x14ac:dyDescent="0.3">
      <c r="A10" s="1">
        <v>1996</v>
      </c>
      <c r="B10" s="3">
        <v>33.6</v>
      </c>
      <c r="C10" s="3"/>
    </row>
    <row r="11" spans="1:4" x14ac:dyDescent="0.3">
      <c r="A11" s="1">
        <v>1997</v>
      </c>
      <c r="B11" s="3">
        <v>31</v>
      </c>
      <c r="C11" s="3"/>
    </row>
    <row r="12" spans="1:4" x14ac:dyDescent="0.3">
      <c r="A12" s="1">
        <v>1998</v>
      </c>
      <c r="B12" s="3">
        <v>29.9</v>
      </c>
      <c r="C12" s="3"/>
    </row>
    <row r="13" spans="1:4" x14ac:dyDescent="0.3">
      <c r="A13" s="1">
        <v>1999</v>
      </c>
      <c r="B13" s="3">
        <v>29.3</v>
      </c>
      <c r="C13" s="3"/>
    </row>
    <row r="14" spans="1:4" x14ac:dyDescent="0.3">
      <c r="A14" s="1">
        <v>2000</v>
      </c>
      <c r="B14" s="3">
        <v>26.9</v>
      </c>
      <c r="C14" s="3"/>
    </row>
    <row r="15" spans="1:4" x14ac:dyDescent="0.3">
      <c r="A15" s="1">
        <v>2001</v>
      </c>
      <c r="B15" s="3">
        <v>25.3</v>
      </c>
      <c r="C15" s="3"/>
    </row>
    <row r="16" spans="1:4" x14ac:dyDescent="0.3">
      <c r="A16" s="1">
        <v>2002</v>
      </c>
      <c r="B16" s="3">
        <v>22.9</v>
      </c>
      <c r="C16" s="3"/>
    </row>
    <row r="17" spans="1:3" x14ac:dyDescent="0.3">
      <c r="A17" s="1">
        <v>2003</v>
      </c>
      <c r="B17" s="3">
        <v>23</v>
      </c>
      <c r="C17" s="3"/>
    </row>
    <row r="18" spans="1:3" x14ac:dyDescent="0.3">
      <c r="A18" s="1">
        <v>2004</v>
      </c>
      <c r="B18" s="3">
        <v>24.6</v>
      </c>
      <c r="C18" s="3"/>
    </row>
    <row r="19" spans="1:3" x14ac:dyDescent="0.3">
      <c r="A19" s="1">
        <v>2005</v>
      </c>
      <c r="B19" s="3">
        <v>23</v>
      </c>
      <c r="C19" s="3"/>
    </row>
    <row r="20" spans="1:3" x14ac:dyDescent="0.3">
      <c r="A20" s="1">
        <v>2006</v>
      </c>
      <c r="B20" s="3">
        <v>21.2</v>
      </c>
      <c r="C20" s="3"/>
    </row>
    <row r="21" spans="1:3" x14ac:dyDescent="0.3">
      <c r="A21" s="1">
        <v>2007</v>
      </c>
      <c r="B21" s="3">
        <v>19.5</v>
      </c>
      <c r="C21" s="3"/>
    </row>
    <row r="22" spans="1:3" x14ac:dyDescent="0.3">
      <c r="A22" s="1">
        <v>2008</v>
      </c>
      <c r="B22" s="3">
        <v>19.7</v>
      </c>
      <c r="C22" s="3"/>
    </row>
    <row r="23" spans="1:3" x14ac:dyDescent="0.3">
      <c r="A23" s="1">
        <v>2009</v>
      </c>
      <c r="B23" s="3">
        <v>14.7</v>
      </c>
      <c r="C23" s="3"/>
    </row>
    <row r="24" spans="1:3" x14ac:dyDescent="0.3">
      <c r="A24" s="1">
        <v>2010</v>
      </c>
      <c r="B24" s="3">
        <v>18.600000000000001</v>
      </c>
      <c r="C24" s="3"/>
    </row>
    <row r="25" spans="1:3" x14ac:dyDescent="0.3">
      <c r="A25" s="1">
        <v>2011</v>
      </c>
      <c r="B25" s="3">
        <v>18.399999999999999</v>
      </c>
      <c r="C25" s="3"/>
    </row>
    <row r="26" spans="1:3" x14ac:dyDescent="0.3">
      <c r="A26" s="1">
        <v>2012</v>
      </c>
      <c r="B26" s="3">
        <v>16.7</v>
      </c>
      <c r="C26" s="3"/>
    </row>
    <row r="27" spans="1:3" x14ac:dyDescent="0.3">
      <c r="A27" s="1">
        <v>2013</v>
      </c>
      <c r="B27" s="3">
        <v>17.100000000000001</v>
      </c>
      <c r="C27" s="3"/>
    </row>
    <row r="28" spans="1:3" x14ac:dyDescent="0.3">
      <c r="A28" s="1">
        <v>2014</v>
      </c>
      <c r="B28" s="3">
        <v>17.100000000000001</v>
      </c>
      <c r="C28" s="3"/>
    </row>
    <row r="29" spans="1:3" x14ac:dyDescent="0.3">
      <c r="A29" s="1">
        <v>2015</v>
      </c>
      <c r="B29" s="3">
        <v>16.7</v>
      </c>
      <c r="C29" s="3"/>
    </row>
    <row r="30" spans="1:3" x14ac:dyDescent="0.3">
      <c r="A30" s="1">
        <v>2016</v>
      </c>
      <c r="B30" s="3">
        <v>15.5</v>
      </c>
      <c r="C30" s="3"/>
    </row>
    <row r="31" spans="1:3" x14ac:dyDescent="0.3">
      <c r="A31" s="1">
        <v>2017</v>
      </c>
      <c r="B31" s="3">
        <v>15.4</v>
      </c>
      <c r="C31" s="3"/>
    </row>
    <row r="32" spans="1:3" x14ac:dyDescent="0.3">
      <c r="A32" s="1">
        <v>2018</v>
      </c>
      <c r="B32" s="3">
        <v>16.3</v>
      </c>
      <c r="C32" s="3"/>
    </row>
    <row r="33" spans="1:4" x14ac:dyDescent="0.3">
      <c r="A33" s="1">
        <v>2019</v>
      </c>
      <c r="B33" s="3">
        <v>16.3</v>
      </c>
      <c r="C33" s="3"/>
    </row>
    <row r="34" spans="1:4" x14ac:dyDescent="0.3">
      <c r="A34" s="1">
        <v>2020</v>
      </c>
      <c r="B34" s="3">
        <v>15.3</v>
      </c>
      <c r="C34" s="3"/>
    </row>
    <row r="35" spans="1:4" x14ac:dyDescent="0.3">
      <c r="A35" s="1">
        <v>2021</v>
      </c>
      <c r="B35" s="3">
        <v>14.5</v>
      </c>
      <c r="C35" s="3"/>
      <c r="D35" s="1">
        <v>21</v>
      </c>
    </row>
    <row r="36" spans="1:4" x14ac:dyDescent="0.3">
      <c r="A36" s="1">
        <v>2022</v>
      </c>
      <c r="B36" s="3">
        <v>14.1</v>
      </c>
      <c r="C36" s="3"/>
      <c r="D36" s="1">
        <v>21</v>
      </c>
    </row>
    <row r="37" spans="1:4" x14ac:dyDescent="0.3">
      <c r="A37" s="1">
        <v>2023</v>
      </c>
      <c r="B37" s="3">
        <v>13</v>
      </c>
      <c r="C37" s="3"/>
      <c r="D37" s="1">
        <v>21</v>
      </c>
    </row>
    <row r="38" spans="1:4" x14ac:dyDescent="0.3">
      <c r="A38" s="1">
        <v>2024</v>
      </c>
      <c r="B38" s="3">
        <v>12.2</v>
      </c>
      <c r="C38" s="3">
        <v>12.2</v>
      </c>
      <c r="D38" s="1">
        <v>21</v>
      </c>
    </row>
    <row r="39" spans="1:4" x14ac:dyDescent="0.3">
      <c r="A39" s="1">
        <v>2025</v>
      </c>
      <c r="B39" s="3"/>
      <c r="C39" s="3">
        <v>12.2</v>
      </c>
      <c r="D39" s="1">
        <v>21</v>
      </c>
    </row>
    <row r="40" spans="1:4" x14ac:dyDescent="0.3">
      <c r="A40" s="1">
        <v>2026</v>
      </c>
      <c r="B40" s="3"/>
      <c r="C40" s="3">
        <v>12.3</v>
      </c>
      <c r="D40" s="1">
        <v>21</v>
      </c>
    </row>
    <row r="41" spans="1:4" x14ac:dyDescent="0.3">
      <c r="A41" s="1">
        <v>2027</v>
      </c>
      <c r="B41" s="3"/>
      <c r="C41" s="3">
        <v>12.2</v>
      </c>
      <c r="D41" s="1">
        <v>21</v>
      </c>
    </row>
    <row r="42" spans="1:4" x14ac:dyDescent="0.3">
      <c r="A42" s="1">
        <v>2028</v>
      </c>
      <c r="B42" s="3"/>
      <c r="C42" s="3">
        <v>12</v>
      </c>
      <c r="D42" s="1">
        <v>21</v>
      </c>
    </row>
    <row r="43" spans="1:4" x14ac:dyDescent="0.3">
      <c r="A43" s="1">
        <v>2029</v>
      </c>
      <c r="B43" s="3"/>
      <c r="C43" s="3">
        <v>11.9</v>
      </c>
      <c r="D43" s="1">
        <v>21</v>
      </c>
    </row>
    <row r="44" spans="1:4" x14ac:dyDescent="0.3">
      <c r="A44" s="1">
        <v>2030</v>
      </c>
      <c r="B44" s="3"/>
      <c r="C44" s="3">
        <v>11.6</v>
      </c>
      <c r="D44" s="1">
        <v>21</v>
      </c>
    </row>
    <row r="45" spans="1:4" x14ac:dyDescent="0.3">
      <c r="A45" s="1">
        <v>2031</v>
      </c>
      <c r="B45" s="3"/>
      <c r="C45" s="3">
        <v>11.5</v>
      </c>
      <c r="D45" s="1">
        <v>21</v>
      </c>
    </row>
    <row r="46" spans="1:4" x14ac:dyDescent="0.3">
      <c r="A46" s="1">
        <v>2032</v>
      </c>
      <c r="B46" s="3"/>
      <c r="C46" s="3">
        <v>11.3</v>
      </c>
      <c r="D46" s="1">
        <v>21</v>
      </c>
    </row>
    <row r="47" spans="1:4" x14ac:dyDescent="0.3">
      <c r="A47" s="1">
        <v>2033</v>
      </c>
      <c r="B47" s="3"/>
      <c r="C47" s="3">
        <v>11.1</v>
      </c>
      <c r="D47" s="1">
        <v>21</v>
      </c>
    </row>
    <row r="48" spans="1:4" x14ac:dyDescent="0.3">
      <c r="A48" s="1">
        <v>2034</v>
      </c>
      <c r="B48" s="3"/>
      <c r="C48" s="3">
        <v>10.9</v>
      </c>
      <c r="D48" s="1">
        <v>21</v>
      </c>
    </row>
    <row r="49" spans="1:4" x14ac:dyDescent="0.3">
      <c r="A49" s="1">
        <v>2035</v>
      </c>
      <c r="B49" s="3"/>
      <c r="C49" s="3">
        <v>10.7</v>
      </c>
      <c r="D49" s="1">
        <v>21</v>
      </c>
    </row>
    <row r="50" spans="1:4" x14ac:dyDescent="0.3">
      <c r="A50" s="1">
        <v>2036</v>
      </c>
      <c r="B50" s="3"/>
      <c r="C50" s="3">
        <v>10.5</v>
      </c>
      <c r="D50" s="1">
        <v>21</v>
      </c>
    </row>
    <row r="51" spans="1:4" x14ac:dyDescent="0.3">
      <c r="A51" s="1">
        <v>2037</v>
      </c>
      <c r="B51" s="3"/>
      <c r="C51" s="3">
        <v>10.199999999999999</v>
      </c>
      <c r="D51" s="1">
        <v>21</v>
      </c>
    </row>
    <row r="52" spans="1:4" x14ac:dyDescent="0.3">
      <c r="A52" s="1">
        <v>2038</v>
      </c>
      <c r="B52" s="3"/>
      <c r="C52" s="3">
        <v>10</v>
      </c>
      <c r="D52" s="1">
        <v>21</v>
      </c>
    </row>
    <row r="53" spans="1:4" x14ac:dyDescent="0.3">
      <c r="A53" s="1">
        <v>2039</v>
      </c>
      <c r="B53" s="3"/>
      <c r="C53" s="3">
        <v>9.6999999999999993</v>
      </c>
      <c r="D53" s="1">
        <v>21</v>
      </c>
    </row>
    <row r="54" spans="1:4" x14ac:dyDescent="0.3">
      <c r="A54" s="1">
        <v>2040</v>
      </c>
      <c r="B54" s="3"/>
      <c r="C54" s="3">
        <v>9.5</v>
      </c>
      <c r="D54" s="1">
        <v>21</v>
      </c>
    </row>
    <row r="55" spans="1:4" x14ac:dyDescent="0.3">
      <c r="A55" s="1">
        <v>2041</v>
      </c>
      <c r="B55" s="3"/>
      <c r="C55" s="3">
        <v>9.1999999999999993</v>
      </c>
      <c r="D55" s="1">
        <v>21</v>
      </c>
    </row>
    <row r="56" spans="1:4" x14ac:dyDescent="0.3">
      <c r="A56" s="1">
        <v>2042</v>
      </c>
      <c r="B56" s="3"/>
      <c r="C56" s="3">
        <v>8.9</v>
      </c>
      <c r="D56" s="1">
        <v>21</v>
      </c>
    </row>
    <row r="57" spans="1:4" x14ac:dyDescent="0.3">
      <c r="A57" s="1">
        <v>2043</v>
      </c>
      <c r="B57" s="3"/>
      <c r="C57" s="3">
        <v>8.6999999999999993</v>
      </c>
      <c r="D57" s="1">
        <v>21</v>
      </c>
    </row>
    <row r="58" spans="1:4" x14ac:dyDescent="0.3">
      <c r="A58" s="1">
        <v>2044</v>
      </c>
      <c r="B58" s="3"/>
      <c r="C58" s="3">
        <v>8.4</v>
      </c>
      <c r="D58" s="1">
        <v>21</v>
      </c>
    </row>
    <row r="59" spans="1:4" x14ac:dyDescent="0.3">
      <c r="A59" s="1">
        <v>2045</v>
      </c>
      <c r="B59" s="3"/>
      <c r="C59" s="3">
        <v>8.1999999999999993</v>
      </c>
      <c r="D59" s="1">
        <v>21</v>
      </c>
    </row>
    <row r="60" spans="1:4" x14ac:dyDescent="0.3">
      <c r="A60" s="1">
        <v>2046</v>
      </c>
      <c r="B60" s="3"/>
      <c r="C60" s="3">
        <v>7.9</v>
      </c>
      <c r="D60" s="1">
        <v>21</v>
      </c>
    </row>
    <row r="61" spans="1:4" x14ac:dyDescent="0.3">
      <c r="A61" s="1">
        <v>2047</v>
      </c>
      <c r="B61" s="3"/>
      <c r="C61" s="3">
        <v>7.7</v>
      </c>
      <c r="D61" s="1">
        <v>21</v>
      </c>
    </row>
    <row r="62" spans="1:4" x14ac:dyDescent="0.3">
      <c r="A62" s="1">
        <v>2048</v>
      </c>
      <c r="B62" s="3"/>
      <c r="C62" s="3">
        <v>7.4</v>
      </c>
      <c r="D62" s="1">
        <v>21</v>
      </c>
    </row>
    <row r="63" spans="1:4" x14ac:dyDescent="0.3">
      <c r="A63" s="1">
        <v>2049</v>
      </c>
      <c r="B63" s="3"/>
      <c r="C63" s="3">
        <v>7.2</v>
      </c>
      <c r="D63" s="1">
        <v>21</v>
      </c>
    </row>
    <row r="64" spans="1:4" x14ac:dyDescent="0.3">
      <c r="A64" s="1">
        <v>2050</v>
      </c>
      <c r="B64" s="3"/>
      <c r="C64" s="3">
        <v>7</v>
      </c>
      <c r="D64" s="1">
        <v>21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64"/>
  <sheetViews>
    <sheetView workbookViewId="0">
      <selection activeCell="J26" sqref="J26"/>
    </sheetView>
  </sheetViews>
  <sheetFormatPr baseColWidth="10" defaultColWidth="9.140625" defaultRowHeight="16.5" x14ac:dyDescent="0.3"/>
  <cols>
    <col min="1" max="3" width="20.7109375" style="1" customWidth="1"/>
    <col min="4" max="4" width="24.7109375" style="1" bestFit="1" customWidth="1"/>
  </cols>
  <sheetData>
    <row r="1" spans="1:4" x14ac:dyDescent="0.3">
      <c r="A1" s="2" t="s">
        <v>254</v>
      </c>
    </row>
    <row r="3" spans="1:4" x14ac:dyDescent="0.25">
      <c r="A3" s="2" t="s">
        <v>195</v>
      </c>
      <c r="B3" s="2" t="s">
        <v>253</v>
      </c>
      <c r="C3" s="2" t="s">
        <v>248</v>
      </c>
      <c r="D3" s="2" t="s">
        <v>249</v>
      </c>
    </row>
    <row r="4" spans="1:4" x14ac:dyDescent="0.3">
      <c r="A4" s="1">
        <v>1990</v>
      </c>
      <c r="B4" s="3">
        <v>311.3</v>
      </c>
      <c r="C4" s="3"/>
    </row>
    <row r="5" spans="1:4" x14ac:dyDescent="0.3">
      <c r="A5" s="1">
        <v>1991</v>
      </c>
      <c r="B5" s="3">
        <v>310.7</v>
      </c>
      <c r="C5" s="3"/>
    </row>
    <row r="6" spans="1:4" x14ac:dyDescent="0.3">
      <c r="A6" s="1">
        <v>1992</v>
      </c>
      <c r="B6" s="3">
        <v>337.7</v>
      </c>
      <c r="C6" s="3"/>
    </row>
    <row r="7" spans="1:4" x14ac:dyDescent="0.3">
      <c r="A7" s="1">
        <v>1993</v>
      </c>
      <c r="B7" s="3">
        <v>356.3</v>
      </c>
      <c r="C7" s="3"/>
    </row>
    <row r="8" spans="1:4" x14ac:dyDescent="0.3">
      <c r="A8" s="1">
        <v>1994</v>
      </c>
      <c r="B8" s="3">
        <v>370.5</v>
      </c>
      <c r="C8" s="3"/>
    </row>
    <row r="9" spans="1:4" x14ac:dyDescent="0.3">
      <c r="A9" s="1">
        <v>1995</v>
      </c>
      <c r="B9" s="3">
        <v>384.8</v>
      </c>
      <c r="C9" s="3"/>
    </row>
    <row r="10" spans="1:4" x14ac:dyDescent="0.3">
      <c r="A10" s="1">
        <v>1996</v>
      </c>
      <c r="B10" s="3">
        <v>388</v>
      </c>
      <c r="C10" s="3"/>
    </row>
    <row r="11" spans="1:4" x14ac:dyDescent="0.3">
      <c r="A11" s="1">
        <v>1997</v>
      </c>
      <c r="B11" s="3">
        <v>386</v>
      </c>
      <c r="C11" s="3"/>
    </row>
    <row r="12" spans="1:4" x14ac:dyDescent="0.3">
      <c r="A12" s="1">
        <v>1998</v>
      </c>
      <c r="B12" s="3">
        <v>381.1</v>
      </c>
      <c r="C12" s="3"/>
    </row>
    <row r="13" spans="1:4" x14ac:dyDescent="0.3">
      <c r="A13" s="1">
        <v>1999</v>
      </c>
      <c r="B13" s="3">
        <v>390.6</v>
      </c>
      <c r="C13" s="3"/>
    </row>
    <row r="14" spans="1:4" x14ac:dyDescent="0.3">
      <c r="A14" s="1">
        <v>2000</v>
      </c>
      <c r="B14" s="3">
        <v>402.8</v>
      </c>
      <c r="C14" s="3"/>
    </row>
    <row r="15" spans="1:4" x14ac:dyDescent="0.3">
      <c r="A15" s="1">
        <v>2001</v>
      </c>
      <c r="B15" s="3">
        <v>413.3</v>
      </c>
      <c r="C15" s="3"/>
    </row>
    <row r="16" spans="1:4" x14ac:dyDescent="0.3">
      <c r="A16" s="1">
        <v>2002</v>
      </c>
      <c r="B16" s="3">
        <v>368</v>
      </c>
      <c r="C16" s="3"/>
    </row>
    <row r="17" spans="1:3" x14ac:dyDescent="0.3">
      <c r="A17" s="1">
        <v>2003</v>
      </c>
      <c r="B17" s="3">
        <v>316.3</v>
      </c>
      <c r="C17" s="3"/>
    </row>
    <row r="18" spans="1:3" x14ac:dyDescent="0.3">
      <c r="A18" s="1">
        <v>2004</v>
      </c>
      <c r="B18" s="3">
        <v>285.5</v>
      </c>
      <c r="C18" s="3"/>
    </row>
    <row r="19" spans="1:3" x14ac:dyDescent="0.3">
      <c r="A19" s="1">
        <v>2005</v>
      </c>
      <c r="B19" s="3">
        <v>236.1</v>
      </c>
      <c r="C19" s="3"/>
    </row>
    <row r="20" spans="1:3" x14ac:dyDescent="0.3">
      <c r="A20" s="1">
        <v>2006</v>
      </c>
      <c r="B20" s="3">
        <v>207.6</v>
      </c>
      <c r="C20" s="3"/>
    </row>
    <row r="21" spans="1:3" x14ac:dyDescent="0.3">
      <c r="A21" s="1">
        <v>2007</v>
      </c>
      <c r="B21" s="3">
        <v>202.4</v>
      </c>
      <c r="C21" s="3"/>
    </row>
    <row r="22" spans="1:3" x14ac:dyDescent="0.3">
      <c r="A22" s="1">
        <v>2008</v>
      </c>
      <c r="B22" s="3">
        <v>169.8</v>
      </c>
      <c r="C22" s="3"/>
    </row>
    <row r="23" spans="1:3" x14ac:dyDescent="0.3">
      <c r="A23" s="1">
        <v>2009</v>
      </c>
      <c r="B23" s="3">
        <v>150.9</v>
      </c>
      <c r="C23" s="3"/>
    </row>
    <row r="24" spans="1:3" x14ac:dyDescent="0.3">
      <c r="A24" s="1">
        <v>2010</v>
      </c>
      <c r="B24" s="3">
        <v>153.9</v>
      </c>
      <c r="C24" s="3"/>
    </row>
    <row r="25" spans="1:3" x14ac:dyDescent="0.3">
      <c r="A25" s="1">
        <v>2011</v>
      </c>
      <c r="B25" s="3">
        <v>141.5</v>
      </c>
      <c r="C25" s="3"/>
    </row>
    <row r="26" spans="1:3" x14ac:dyDescent="0.3">
      <c r="A26" s="1">
        <v>2012</v>
      </c>
      <c r="B26" s="3">
        <v>139.1</v>
      </c>
      <c r="C26" s="3"/>
    </row>
    <row r="27" spans="1:3" x14ac:dyDescent="0.3">
      <c r="A27" s="1">
        <v>2013</v>
      </c>
      <c r="B27" s="3">
        <v>137.69999999999999</v>
      </c>
      <c r="C27" s="3"/>
    </row>
    <row r="28" spans="1:3" x14ac:dyDescent="0.3">
      <c r="A28" s="1">
        <v>2014</v>
      </c>
      <c r="B28" s="3">
        <v>151.1</v>
      </c>
      <c r="C28" s="3"/>
    </row>
    <row r="29" spans="1:3" x14ac:dyDescent="0.3">
      <c r="A29" s="1">
        <v>2015</v>
      </c>
      <c r="B29" s="3">
        <v>148.19999999999999</v>
      </c>
      <c r="C29" s="3"/>
    </row>
    <row r="30" spans="1:3" x14ac:dyDescent="0.3">
      <c r="A30" s="1">
        <v>2016</v>
      </c>
      <c r="B30" s="3">
        <v>141.6</v>
      </c>
      <c r="C30" s="3"/>
    </row>
    <row r="31" spans="1:3" x14ac:dyDescent="0.3">
      <c r="A31" s="1">
        <v>2017</v>
      </c>
      <c r="B31" s="3">
        <v>140.5</v>
      </c>
      <c r="C31" s="3"/>
    </row>
    <row r="32" spans="1:3" x14ac:dyDescent="0.3">
      <c r="A32" s="1">
        <v>2018</v>
      </c>
      <c r="B32" s="3">
        <v>135.6</v>
      </c>
      <c r="C32" s="3"/>
    </row>
    <row r="33" spans="1:4" x14ac:dyDescent="0.3">
      <c r="A33" s="1">
        <v>2019</v>
      </c>
      <c r="B33" s="3">
        <v>125.4</v>
      </c>
      <c r="C33" s="3"/>
    </row>
    <row r="34" spans="1:4" x14ac:dyDescent="0.3">
      <c r="A34" s="1">
        <v>2020</v>
      </c>
      <c r="B34" s="3">
        <v>133.5</v>
      </c>
      <c r="C34" s="3"/>
      <c r="D34" s="1">
        <v>142</v>
      </c>
    </row>
    <row r="35" spans="1:4" x14ac:dyDescent="0.3">
      <c r="A35" s="1">
        <v>2021</v>
      </c>
      <c r="B35" s="3">
        <v>131.6</v>
      </c>
      <c r="C35" s="3"/>
      <c r="D35" s="1">
        <v>142</v>
      </c>
    </row>
    <row r="36" spans="1:4" x14ac:dyDescent="0.3">
      <c r="A36" s="1">
        <v>2022</v>
      </c>
      <c r="B36" s="3">
        <v>131.6</v>
      </c>
      <c r="C36" s="3"/>
      <c r="D36" s="1">
        <v>142</v>
      </c>
    </row>
    <row r="37" spans="1:4" x14ac:dyDescent="0.3">
      <c r="A37" s="1">
        <v>2023</v>
      </c>
      <c r="B37" s="3">
        <v>124.6</v>
      </c>
      <c r="C37" s="3"/>
      <c r="D37" s="1">
        <v>142</v>
      </c>
    </row>
    <row r="38" spans="1:4" x14ac:dyDescent="0.3">
      <c r="A38" s="1">
        <v>2024</v>
      </c>
      <c r="B38" s="3">
        <v>121.4</v>
      </c>
      <c r="C38" s="3">
        <v>121.4</v>
      </c>
      <c r="D38" s="1">
        <v>142</v>
      </c>
    </row>
    <row r="39" spans="1:4" x14ac:dyDescent="0.3">
      <c r="A39" s="1">
        <v>2025</v>
      </c>
      <c r="B39" s="3"/>
      <c r="C39" s="3">
        <v>114.9</v>
      </c>
      <c r="D39" s="1">
        <v>142</v>
      </c>
    </row>
    <row r="40" spans="1:4" x14ac:dyDescent="0.3">
      <c r="A40" s="1">
        <v>2026</v>
      </c>
      <c r="B40" s="3"/>
      <c r="C40" s="3">
        <v>115.3</v>
      </c>
      <c r="D40" s="1">
        <v>142</v>
      </c>
    </row>
    <row r="41" spans="1:4" x14ac:dyDescent="0.3">
      <c r="A41" s="1">
        <v>2027</v>
      </c>
      <c r="B41" s="3"/>
      <c r="C41" s="3">
        <v>114.8</v>
      </c>
      <c r="D41" s="1">
        <v>142</v>
      </c>
    </row>
    <row r="42" spans="1:4" x14ac:dyDescent="0.3">
      <c r="A42" s="1">
        <v>2028</v>
      </c>
      <c r="B42" s="3"/>
      <c r="C42" s="3">
        <v>112.4</v>
      </c>
      <c r="D42" s="1">
        <v>142</v>
      </c>
    </row>
    <row r="43" spans="1:4" x14ac:dyDescent="0.3">
      <c r="A43" s="1">
        <v>2029</v>
      </c>
      <c r="B43" s="3"/>
      <c r="C43" s="3">
        <v>110.7</v>
      </c>
      <c r="D43" s="1">
        <v>142</v>
      </c>
    </row>
    <row r="44" spans="1:4" x14ac:dyDescent="0.3">
      <c r="A44" s="1">
        <v>2030</v>
      </c>
      <c r="B44" s="3"/>
      <c r="C44" s="3">
        <v>107.7</v>
      </c>
      <c r="D44" s="1">
        <v>142</v>
      </c>
    </row>
    <row r="45" spans="1:4" x14ac:dyDescent="0.3">
      <c r="A45" s="1">
        <v>2031</v>
      </c>
      <c r="B45" s="3"/>
      <c r="C45" s="3">
        <v>106.3</v>
      </c>
      <c r="D45" s="1">
        <v>142</v>
      </c>
    </row>
    <row r="46" spans="1:4" x14ac:dyDescent="0.3">
      <c r="A46" s="1">
        <v>2032</v>
      </c>
      <c r="B46" s="3"/>
      <c r="C46" s="3">
        <v>105.6</v>
      </c>
      <c r="D46" s="1">
        <v>142</v>
      </c>
    </row>
    <row r="47" spans="1:4" x14ac:dyDescent="0.3">
      <c r="A47" s="1">
        <v>2033</v>
      </c>
      <c r="B47" s="3"/>
      <c r="C47" s="3">
        <v>104.9</v>
      </c>
      <c r="D47" s="1">
        <v>142</v>
      </c>
    </row>
    <row r="48" spans="1:4" x14ac:dyDescent="0.3">
      <c r="A48" s="1">
        <v>2034</v>
      </c>
      <c r="B48" s="3"/>
      <c r="C48" s="3">
        <v>104.5</v>
      </c>
      <c r="D48" s="1">
        <v>142</v>
      </c>
    </row>
    <row r="49" spans="1:4" x14ac:dyDescent="0.3">
      <c r="A49" s="1">
        <v>2035</v>
      </c>
      <c r="B49" s="3"/>
      <c r="C49" s="3">
        <v>103.7</v>
      </c>
      <c r="D49" s="1">
        <v>142</v>
      </c>
    </row>
    <row r="50" spans="1:4" x14ac:dyDescent="0.3">
      <c r="A50" s="1">
        <v>2036</v>
      </c>
      <c r="B50" s="3"/>
      <c r="C50" s="3">
        <v>103.3</v>
      </c>
      <c r="D50" s="1">
        <v>142</v>
      </c>
    </row>
    <row r="51" spans="1:4" x14ac:dyDescent="0.3">
      <c r="A51" s="1">
        <v>2037</v>
      </c>
      <c r="B51" s="3"/>
      <c r="C51" s="3">
        <v>102.8</v>
      </c>
      <c r="D51" s="1">
        <v>142</v>
      </c>
    </row>
    <row r="52" spans="1:4" x14ac:dyDescent="0.3">
      <c r="A52" s="1">
        <v>2038</v>
      </c>
      <c r="B52" s="3"/>
      <c r="C52" s="3">
        <v>102.4</v>
      </c>
      <c r="D52" s="1">
        <v>142</v>
      </c>
    </row>
    <row r="53" spans="1:4" x14ac:dyDescent="0.3">
      <c r="A53" s="1">
        <v>2039</v>
      </c>
      <c r="B53" s="3"/>
      <c r="C53" s="3">
        <v>101.9</v>
      </c>
      <c r="D53" s="1">
        <v>142</v>
      </c>
    </row>
    <row r="54" spans="1:4" x14ac:dyDescent="0.3">
      <c r="A54" s="1">
        <v>2040</v>
      </c>
      <c r="B54" s="3"/>
      <c r="C54" s="3">
        <v>101.7</v>
      </c>
      <c r="D54" s="1">
        <v>142</v>
      </c>
    </row>
    <row r="55" spans="1:4" x14ac:dyDescent="0.3">
      <c r="A55" s="1">
        <v>2041</v>
      </c>
      <c r="B55" s="3"/>
      <c r="C55" s="3">
        <v>101.2</v>
      </c>
      <c r="D55" s="1">
        <v>142</v>
      </c>
    </row>
    <row r="56" spans="1:4" x14ac:dyDescent="0.3">
      <c r="A56" s="1">
        <v>2042</v>
      </c>
      <c r="B56" s="3"/>
      <c r="C56" s="3">
        <v>100.8</v>
      </c>
      <c r="D56" s="1">
        <v>142</v>
      </c>
    </row>
    <row r="57" spans="1:4" x14ac:dyDescent="0.3">
      <c r="A57" s="1">
        <v>2043</v>
      </c>
      <c r="B57" s="3"/>
      <c r="C57" s="3">
        <v>100.4</v>
      </c>
      <c r="D57" s="1">
        <v>142</v>
      </c>
    </row>
    <row r="58" spans="1:4" x14ac:dyDescent="0.3">
      <c r="A58" s="1">
        <v>2044</v>
      </c>
      <c r="B58" s="3"/>
      <c r="C58" s="3">
        <v>100</v>
      </c>
      <c r="D58" s="1">
        <v>142</v>
      </c>
    </row>
    <row r="59" spans="1:4" x14ac:dyDescent="0.3">
      <c r="A59" s="1">
        <v>2045</v>
      </c>
      <c r="B59" s="3"/>
      <c r="C59" s="3">
        <v>99.6</v>
      </c>
      <c r="D59" s="1">
        <v>142</v>
      </c>
    </row>
    <row r="60" spans="1:4" x14ac:dyDescent="0.3">
      <c r="A60" s="1">
        <v>2046</v>
      </c>
      <c r="B60" s="3"/>
      <c r="C60" s="3">
        <v>99.4</v>
      </c>
      <c r="D60" s="1">
        <v>142</v>
      </c>
    </row>
    <row r="61" spans="1:4" x14ac:dyDescent="0.3">
      <c r="A61" s="1">
        <v>2047</v>
      </c>
      <c r="B61" s="3"/>
      <c r="C61" s="3">
        <v>99.3</v>
      </c>
      <c r="D61" s="1">
        <v>142</v>
      </c>
    </row>
    <row r="62" spans="1:4" x14ac:dyDescent="0.3">
      <c r="A62" s="1">
        <v>2048</v>
      </c>
      <c r="B62" s="3"/>
      <c r="C62" s="3">
        <v>99.1</v>
      </c>
      <c r="D62" s="1">
        <v>142</v>
      </c>
    </row>
    <row r="63" spans="1:4" x14ac:dyDescent="0.3">
      <c r="A63" s="1">
        <v>2049</v>
      </c>
      <c r="B63" s="3"/>
      <c r="C63" s="3">
        <v>98.9</v>
      </c>
      <c r="D63" s="1">
        <v>142</v>
      </c>
    </row>
    <row r="64" spans="1:4" x14ac:dyDescent="0.3">
      <c r="A64" s="1">
        <v>2050</v>
      </c>
      <c r="B64" s="3"/>
      <c r="C64" s="3">
        <v>98.8</v>
      </c>
      <c r="D64" s="1">
        <v>142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64"/>
  <sheetViews>
    <sheetView workbookViewId="0">
      <selection activeCell="H34" sqref="H34"/>
    </sheetView>
  </sheetViews>
  <sheetFormatPr baseColWidth="10" defaultColWidth="9.140625" defaultRowHeight="16.5" x14ac:dyDescent="0.3"/>
  <cols>
    <col min="1" max="3" width="20.7109375" style="1" customWidth="1"/>
    <col min="4" max="4" width="24.7109375" style="1" bestFit="1" customWidth="1"/>
  </cols>
  <sheetData>
    <row r="1" spans="1:4" x14ac:dyDescent="0.3">
      <c r="A1" s="2" t="s">
        <v>256</v>
      </c>
    </row>
    <row r="3" spans="1:4" x14ac:dyDescent="0.25">
      <c r="A3" s="2" t="s">
        <v>195</v>
      </c>
      <c r="B3" s="2" t="s">
        <v>255</v>
      </c>
      <c r="C3" s="2" t="s">
        <v>248</v>
      </c>
      <c r="D3" s="2" t="s">
        <v>249</v>
      </c>
    </row>
    <row r="4" spans="1:4" x14ac:dyDescent="0.3">
      <c r="A4" s="1">
        <v>1990</v>
      </c>
      <c r="B4" s="3">
        <v>32.299999999999997</v>
      </c>
      <c r="C4" s="3"/>
    </row>
    <row r="5" spans="1:4" x14ac:dyDescent="0.3">
      <c r="A5" s="1">
        <v>1991</v>
      </c>
      <c r="B5" s="3">
        <v>31.9</v>
      </c>
      <c r="C5" s="3"/>
    </row>
    <row r="6" spans="1:4" x14ac:dyDescent="0.3">
      <c r="A6" s="1">
        <v>1992</v>
      </c>
      <c r="B6" s="3">
        <v>32.799999999999997</v>
      </c>
      <c r="C6" s="3"/>
    </row>
    <row r="7" spans="1:4" x14ac:dyDescent="0.3">
      <c r="A7" s="1">
        <v>1993</v>
      </c>
      <c r="B7" s="3">
        <v>30.7</v>
      </c>
      <c r="C7" s="3"/>
    </row>
    <row r="8" spans="1:4" x14ac:dyDescent="0.3">
      <c r="A8" s="1">
        <v>1994</v>
      </c>
      <c r="B8" s="3">
        <v>29.8</v>
      </c>
      <c r="C8" s="3"/>
    </row>
    <row r="9" spans="1:4" x14ac:dyDescent="0.3">
      <c r="A9" s="1">
        <v>1995</v>
      </c>
      <c r="B9" s="3">
        <v>30.6</v>
      </c>
      <c r="C9" s="3"/>
    </row>
    <row r="10" spans="1:4" x14ac:dyDescent="0.3">
      <c r="A10" s="1">
        <v>1996</v>
      </c>
      <c r="B10" s="3">
        <v>31.2</v>
      </c>
      <c r="C10" s="3"/>
    </row>
    <row r="11" spans="1:4" x14ac:dyDescent="0.3">
      <c r="A11" s="1">
        <v>1997</v>
      </c>
      <c r="B11" s="3">
        <v>30.4</v>
      </c>
      <c r="C11" s="3"/>
    </row>
    <row r="12" spans="1:4" x14ac:dyDescent="0.3">
      <c r="A12" s="1">
        <v>1998</v>
      </c>
      <c r="B12" s="3">
        <v>31</v>
      </c>
      <c r="C12" s="3"/>
    </row>
    <row r="13" spans="1:4" x14ac:dyDescent="0.3">
      <c r="A13" s="1">
        <v>1999</v>
      </c>
      <c r="B13" s="3">
        <v>31.8</v>
      </c>
      <c r="C13" s="3"/>
    </row>
    <row r="14" spans="1:4" x14ac:dyDescent="0.3">
      <c r="A14" s="1">
        <v>2000</v>
      </c>
      <c r="B14" s="3">
        <v>31.1</v>
      </c>
      <c r="C14" s="3"/>
    </row>
    <row r="15" spans="1:4" x14ac:dyDescent="0.3">
      <c r="A15" s="1">
        <v>2001</v>
      </c>
      <c r="B15" s="3">
        <v>31.2</v>
      </c>
      <c r="C15" s="3"/>
    </row>
    <row r="16" spans="1:4" x14ac:dyDescent="0.3">
      <c r="A16" s="1">
        <v>2002</v>
      </c>
      <c r="B16" s="3">
        <v>31.4</v>
      </c>
      <c r="C16" s="3"/>
    </row>
    <row r="17" spans="1:3" x14ac:dyDescent="0.3">
      <c r="A17" s="1">
        <v>2003</v>
      </c>
      <c r="B17" s="3">
        <v>32.4</v>
      </c>
      <c r="C17" s="3"/>
    </row>
    <row r="18" spans="1:3" x14ac:dyDescent="0.3">
      <c r="A18" s="1">
        <v>2004</v>
      </c>
      <c r="B18" s="3">
        <v>32.6</v>
      </c>
      <c r="C18" s="3"/>
    </row>
    <row r="19" spans="1:3" x14ac:dyDescent="0.3">
      <c r="A19" s="1">
        <v>2005</v>
      </c>
      <c r="B19" s="3">
        <v>32.700000000000003</v>
      </c>
      <c r="C19" s="3"/>
    </row>
    <row r="20" spans="1:3" x14ac:dyDescent="0.3">
      <c r="A20" s="1">
        <v>2006</v>
      </c>
      <c r="B20" s="3">
        <v>32.9</v>
      </c>
      <c r="C20" s="3"/>
    </row>
    <row r="21" spans="1:3" x14ac:dyDescent="0.3">
      <c r="A21" s="1">
        <v>2007</v>
      </c>
      <c r="B21" s="3">
        <v>32.799999999999997</v>
      </c>
      <c r="C21" s="3"/>
    </row>
    <row r="22" spans="1:3" x14ac:dyDescent="0.3">
      <c r="A22" s="1">
        <v>2008</v>
      </c>
      <c r="B22" s="3">
        <v>33</v>
      </c>
      <c r="C22" s="3"/>
    </row>
    <row r="23" spans="1:3" x14ac:dyDescent="0.3">
      <c r="A23" s="1">
        <v>2009</v>
      </c>
      <c r="B23" s="3">
        <v>33</v>
      </c>
      <c r="C23" s="3"/>
    </row>
    <row r="24" spans="1:3" x14ac:dyDescent="0.3">
      <c r="A24" s="1">
        <v>2010</v>
      </c>
      <c r="B24" s="3">
        <v>32.4</v>
      </c>
      <c r="C24" s="3"/>
    </row>
    <row r="25" spans="1:3" x14ac:dyDescent="0.3">
      <c r="A25" s="1">
        <v>2011</v>
      </c>
      <c r="B25" s="3">
        <v>32</v>
      </c>
      <c r="C25" s="3"/>
    </row>
    <row r="26" spans="1:3" x14ac:dyDescent="0.3">
      <c r="A26" s="1">
        <v>2012</v>
      </c>
      <c r="B26" s="3">
        <v>32.1</v>
      </c>
      <c r="C26" s="3"/>
    </row>
    <row r="27" spans="1:3" x14ac:dyDescent="0.3">
      <c r="A27" s="1">
        <v>2013</v>
      </c>
      <c r="B27" s="3">
        <v>32.4</v>
      </c>
      <c r="C27" s="3"/>
    </row>
    <row r="28" spans="1:3" x14ac:dyDescent="0.3">
      <c r="A28" s="1">
        <v>2014</v>
      </c>
      <c r="B28" s="3">
        <v>32.4</v>
      </c>
      <c r="C28" s="3"/>
    </row>
    <row r="29" spans="1:3" x14ac:dyDescent="0.3">
      <c r="A29" s="1">
        <v>2015</v>
      </c>
      <c r="B29" s="3">
        <v>32.299999999999997</v>
      </c>
      <c r="C29" s="3"/>
    </row>
    <row r="30" spans="1:3" x14ac:dyDescent="0.3">
      <c r="A30" s="1">
        <v>2016</v>
      </c>
      <c r="B30" s="3">
        <v>32.299999999999997</v>
      </c>
      <c r="C30" s="3"/>
    </row>
    <row r="31" spans="1:3" x14ac:dyDescent="0.3">
      <c r="A31" s="1">
        <v>2017</v>
      </c>
      <c r="B31" s="3">
        <v>31.9</v>
      </c>
      <c r="C31" s="3"/>
    </row>
    <row r="32" spans="1:3" x14ac:dyDescent="0.3">
      <c r="A32" s="1">
        <v>2018</v>
      </c>
      <c r="B32" s="3">
        <v>33.1</v>
      </c>
      <c r="C32" s="3"/>
    </row>
    <row r="33" spans="1:4" x14ac:dyDescent="0.3">
      <c r="A33" s="1">
        <v>2019</v>
      </c>
      <c r="B33" s="3">
        <v>31</v>
      </c>
      <c r="C33" s="3"/>
    </row>
    <row r="34" spans="1:4" x14ac:dyDescent="0.3">
      <c r="A34" s="1">
        <v>2020</v>
      </c>
      <c r="B34" s="3">
        <v>31</v>
      </c>
      <c r="C34" s="3"/>
      <c r="D34" s="1">
        <v>30</v>
      </c>
    </row>
    <row r="35" spans="1:4" x14ac:dyDescent="0.3">
      <c r="A35" s="1">
        <v>2021</v>
      </c>
      <c r="B35" s="3">
        <v>31.5</v>
      </c>
      <c r="C35" s="3"/>
      <c r="D35" s="1">
        <v>30</v>
      </c>
    </row>
    <row r="36" spans="1:4" x14ac:dyDescent="0.3">
      <c r="A36" s="1">
        <v>2022</v>
      </c>
      <c r="B36" s="3">
        <v>30.8</v>
      </c>
      <c r="C36" s="3"/>
      <c r="D36" s="1">
        <v>30</v>
      </c>
    </row>
    <row r="37" spans="1:4" x14ac:dyDescent="0.3">
      <c r="A37" s="1">
        <v>2023</v>
      </c>
      <c r="B37" s="3">
        <v>29.9</v>
      </c>
      <c r="C37" s="3"/>
      <c r="D37" s="1">
        <v>30</v>
      </c>
    </row>
    <row r="38" spans="1:4" x14ac:dyDescent="0.3">
      <c r="A38" s="1">
        <v>2024</v>
      </c>
      <c r="B38" s="3">
        <v>29.4</v>
      </c>
      <c r="C38" s="3">
        <v>29.4</v>
      </c>
      <c r="D38" s="1">
        <v>30</v>
      </c>
    </row>
    <row r="39" spans="1:4" x14ac:dyDescent="0.3">
      <c r="A39" s="1">
        <v>2025</v>
      </c>
      <c r="B39" s="3"/>
      <c r="C39" s="3">
        <v>28.9</v>
      </c>
      <c r="D39" s="1">
        <v>30</v>
      </c>
    </row>
    <row r="40" spans="1:4" x14ac:dyDescent="0.3">
      <c r="A40" s="1">
        <v>2026</v>
      </c>
      <c r="B40" s="3"/>
      <c r="C40" s="3">
        <v>29.3</v>
      </c>
      <c r="D40" s="1">
        <v>30</v>
      </c>
    </row>
    <row r="41" spans="1:4" x14ac:dyDescent="0.3">
      <c r="A41" s="1">
        <v>2027</v>
      </c>
      <c r="B41" s="3"/>
      <c r="C41" s="3">
        <v>29.5</v>
      </c>
      <c r="D41" s="1">
        <v>30</v>
      </c>
    </row>
    <row r="42" spans="1:4" x14ac:dyDescent="0.3">
      <c r="A42" s="1">
        <v>2028</v>
      </c>
      <c r="B42" s="3"/>
      <c r="C42" s="3">
        <v>29.6</v>
      </c>
      <c r="D42" s="1">
        <v>30</v>
      </c>
    </row>
    <row r="43" spans="1:4" x14ac:dyDescent="0.3">
      <c r="A43" s="1">
        <v>2029</v>
      </c>
      <c r="B43" s="3"/>
      <c r="C43" s="3">
        <v>29.8</v>
      </c>
      <c r="D43" s="1">
        <v>30</v>
      </c>
    </row>
    <row r="44" spans="1:4" x14ac:dyDescent="0.3">
      <c r="A44" s="1">
        <v>2030</v>
      </c>
      <c r="B44" s="3"/>
      <c r="C44" s="3">
        <v>29.9</v>
      </c>
      <c r="D44" s="1">
        <v>30</v>
      </c>
    </row>
    <row r="45" spans="1:4" x14ac:dyDescent="0.3">
      <c r="A45" s="1">
        <v>2031</v>
      </c>
      <c r="B45" s="3"/>
      <c r="C45" s="3">
        <v>29.8</v>
      </c>
      <c r="D45" s="1">
        <v>30</v>
      </c>
    </row>
    <row r="46" spans="1:4" x14ac:dyDescent="0.3">
      <c r="A46" s="1">
        <v>2032</v>
      </c>
      <c r="B46" s="3"/>
      <c r="C46" s="3">
        <v>29.8</v>
      </c>
      <c r="D46" s="1">
        <v>30</v>
      </c>
    </row>
    <row r="47" spans="1:4" x14ac:dyDescent="0.3">
      <c r="A47" s="1">
        <v>2033</v>
      </c>
      <c r="B47" s="3"/>
      <c r="C47" s="3">
        <v>29.8</v>
      </c>
      <c r="D47" s="1">
        <v>30</v>
      </c>
    </row>
    <row r="48" spans="1:4" x14ac:dyDescent="0.3">
      <c r="A48" s="1">
        <v>2034</v>
      </c>
      <c r="B48" s="3"/>
      <c r="C48" s="3">
        <v>29.8</v>
      </c>
      <c r="D48" s="1">
        <v>30</v>
      </c>
    </row>
    <row r="49" spans="1:4" x14ac:dyDescent="0.3">
      <c r="A49" s="1">
        <v>2035</v>
      </c>
      <c r="B49" s="3"/>
      <c r="C49" s="3">
        <v>29.8</v>
      </c>
      <c r="D49" s="1">
        <v>30</v>
      </c>
    </row>
    <row r="50" spans="1:4" x14ac:dyDescent="0.3">
      <c r="A50" s="1">
        <v>2036</v>
      </c>
      <c r="B50" s="3"/>
      <c r="C50" s="3">
        <v>29.8</v>
      </c>
      <c r="D50" s="1">
        <v>30</v>
      </c>
    </row>
    <row r="51" spans="1:4" x14ac:dyDescent="0.3">
      <c r="A51" s="1">
        <v>2037</v>
      </c>
      <c r="B51" s="3"/>
      <c r="C51" s="3">
        <v>29.8</v>
      </c>
      <c r="D51" s="1">
        <v>30</v>
      </c>
    </row>
    <row r="52" spans="1:4" x14ac:dyDescent="0.3">
      <c r="A52" s="1">
        <v>2038</v>
      </c>
      <c r="B52" s="3"/>
      <c r="C52" s="3">
        <v>29.8</v>
      </c>
      <c r="D52" s="1">
        <v>30</v>
      </c>
    </row>
    <row r="53" spans="1:4" x14ac:dyDescent="0.3">
      <c r="A53" s="1">
        <v>2039</v>
      </c>
      <c r="B53" s="3"/>
      <c r="C53" s="3">
        <v>29.8</v>
      </c>
      <c r="D53" s="1">
        <v>30</v>
      </c>
    </row>
    <row r="54" spans="1:4" x14ac:dyDescent="0.3">
      <c r="A54" s="1">
        <v>2040</v>
      </c>
      <c r="B54" s="3"/>
      <c r="C54" s="3">
        <v>29.8</v>
      </c>
      <c r="D54" s="1">
        <v>30</v>
      </c>
    </row>
    <row r="55" spans="1:4" x14ac:dyDescent="0.3">
      <c r="A55" s="1">
        <v>2041</v>
      </c>
      <c r="B55" s="3"/>
      <c r="C55" s="3">
        <v>29.7</v>
      </c>
      <c r="D55" s="1">
        <v>30</v>
      </c>
    </row>
    <row r="56" spans="1:4" x14ac:dyDescent="0.3">
      <c r="A56" s="1">
        <v>2042</v>
      </c>
      <c r="B56" s="3"/>
      <c r="C56" s="3">
        <v>29.7</v>
      </c>
      <c r="D56" s="1">
        <v>30</v>
      </c>
    </row>
    <row r="57" spans="1:4" x14ac:dyDescent="0.3">
      <c r="A57" s="1">
        <v>2043</v>
      </c>
      <c r="B57" s="3"/>
      <c r="C57" s="3">
        <v>29.7</v>
      </c>
      <c r="D57" s="1">
        <v>30</v>
      </c>
    </row>
    <row r="58" spans="1:4" x14ac:dyDescent="0.3">
      <c r="A58" s="1">
        <v>2044</v>
      </c>
      <c r="B58" s="3"/>
      <c r="C58" s="3">
        <v>29.6</v>
      </c>
      <c r="D58" s="1">
        <v>30</v>
      </c>
    </row>
    <row r="59" spans="1:4" x14ac:dyDescent="0.3">
      <c r="A59" s="1">
        <v>2045</v>
      </c>
      <c r="B59" s="3"/>
      <c r="C59" s="3">
        <v>29.6</v>
      </c>
      <c r="D59" s="1">
        <v>30</v>
      </c>
    </row>
    <row r="60" spans="1:4" x14ac:dyDescent="0.3">
      <c r="A60" s="1">
        <v>2046</v>
      </c>
      <c r="B60" s="3"/>
      <c r="C60" s="3">
        <v>29.6</v>
      </c>
      <c r="D60" s="1">
        <v>30</v>
      </c>
    </row>
    <row r="61" spans="1:4" x14ac:dyDescent="0.3">
      <c r="A61" s="1">
        <v>2047</v>
      </c>
      <c r="B61" s="3"/>
      <c r="C61" s="3">
        <v>29.5</v>
      </c>
      <c r="D61" s="1">
        <v>30</v>
      </c>
    </row>
    <row r="62" spans="1:4" x14ac:dyDescent="0.3">
      <c r="A62" s="1">
        <v>2048</v>
      </c>
      <c r="B62" s="3"/>
      <c r="C62" s="3">
        <v>29.5</v>
      </c>
      <c r="D62" s="1">
        <v>30</v>
      </c>
    </row>
    <row r="63" spans="1:4" x14ac:dyDescent="0.3">
      <c r="A63" s="1">
        <v>2049</v>
      </c>
      <c r="B63" s="3"/>
      <c r="C63" s="3">
        <v>29.4</v>
      </c>
      <c r="D63" s="1">
        <v>30</v>
      </c>
    </row>
    <row r="64" spans="1:4" x14ac:dyDescent="0.3">
      <c r="A64" s="1">
        <v>2050</v>
      </c>
      <c r="B64" s="3"/>
      <c r="C64" s="3">
        <v>29.4</v>
      </c>
      <c r="D64" s="1">
        <v>30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64"/>
  <sheetViews>
    <sheetView workbookViewId="0">
      <selection activeCell="K18" sqref="K18"/>
    </sheetView>
  </sheetViews>
  <sheetFormatPr baseColWidth="10" defaultColWidth="9.140625" defaultRowHeight="16.5" x14ac:dyDescent="0.3"/>
  <cols>
    <col min="1" max="3" width="20.7109375" style="1" customWidth="1"/>
    <col min="4" max="4" width="24.7109375" style="1" bestFit="1" customWidth="1"/>
  </cols>
  <sheetData>
    <row r="1" spans="1:4" x14ac:dyDescent="0.3">
      <c r="A1" s="2" t="s">
        <v>258</v>
      </c>
    </row>
    <row r="3" spans="1:4" x14ac:dyDescent="0.25">
      <c r="A3" s="2" t="s">
        <v>195</v>
      </c>
      <c r="B3" s="2" t="s">
        <v>257</v>
      </c>
      <c r="C3" s="2" t="s">
        <v>248</v>
      </c>
      <c r="D3" s="2" t="s">
        <v>249</v>
      </c>
    </row>
    <row r="4" spans="1:4" x14ac:dyDescent="0.3">
      <c r="A4" s="1">
        <v>1990</v>
      </c>
      <c r="B4" s="3">
        <v>42.1</v>
      </c>
      <c r="C4" s="3"/>
    </row>
    <row r="5" spans="1:4" x14ac:dyDescent="0.3">
      <c r="A5" s="1">
        <v>1991</v>
      </c>
      <c r="B5" s="3">
        <v>38.9</v>
      </c>
      <c r="C5" s="3"/>
    </row>
    <row r="6" spans="1:4" x14ac:dyDescent="0.3">
      <c r="A6" s="1">
        <v>1992</v>
      </c>
      <c r="B6" s="3">
        <v>37.200000000000003</v>
      </c>
      <c r="C6" s="3"/>
    </row>
    <row r="7" spans="1:4" x14ac:dyDescent="0.3">
      <c r="A7" s="1">
        <v>1993</v>
      </c>
      <c r="B7" s="3">
        <v>41.2</v>
      </c>
      <c r="C7" s="3"/>
    </row>
    <row r="8" spans="1:4" x14ac:dyDescent="0.3">
      <c r="A8" s="1">
        <v>1994</v>
      </c>
      <c r="B8" s="3">
        <v>43.4</v>
      </c>
      <c r="C8" s="3"/>
    </row>
    <row r="9" spans="1:4" x14ac:dyDescent="0.3">
      <c r="A9" s="1">
        <v>1995</v>
      </c>
      <c r="B9" s="3">
        <v>43.9</v>
      </c>
      <c r="C9" s="3"/>
    </row>
    <row r="10" spans="1:4" x14ac:dyDescent="0.3">
      <c r="A10" s="1">
        <v>1996</v>
      </c>
      <c r="B10" s="3">
        <v>45</v>
      </c>
      <c r="C10" s="3"/>
    </row>
    <row r="11" spans="1:4" x14ac:dyDescent="0.3">
      <c r="A11" s="1">
        <v>1997</v>
      </c>
      <c r="B11" s="3">
        <v>48.9</v>
      </c>
      <c r="C11" s="3"/>
    </row>
    <row r="12" spans="1:4" x14ac:dyDescent="0.3">
      <c r="A12" s="1">
        <v>1998</v>
      </c>
      <c r="B12" s="3">
        <v>44.3</v>
      </c>
      <c r="C12" s="3"/>
    </row>
    <row r="13" spans="1:4" x14ac:dyDescent="0.3">
      <c r="A13" s="1">
        <v>1999</v>
      </c>
      <c r="B13" s="3">
        <v>42.4</v>
      </c>
      <c r="C13" s="3"/>
    </row>
    <row r="14" spans="1:4" x14ac:dyDescent="0.3">
      <c r="A14" s="1">
        <v>2000</v>
      </c>
      <c r="B14" s="3">
        <v>43.1</v>
      </c>
      <c r="C14" s="3"/>
    </row>
    <row r="15" spans="1:4" x14ac:dyDescent="0.3">
      <c r="A15" s="1">
        <v>2001</v>
      </c>
      <c r="B15" s="3">
        <v>42.6</v>
      </c>
      <c r="C15" s="3"/>
    </row>
    <row r="16" spans="1:4" x14ac:dyDescent="0.3">
      <c r="A16" s="1">
        <v>2002</v>
      </c>
      <c r="B16" s="3">
        <v>43.5</v>
      </c>
      <c r="C16" s="3"/>
    </row>
    <row r="17" spans="1:3" x14ac:dyDescent="0.3">
      <c r="A17" s="1">
        <v>2003</v>
      </c>
      <c r="B17" s="3">
        <v>40.6</v>
      </c>
      <c r="C17" s="3"/>
    </row>
    <row r="18" spans="1:3" x14ac:dyDescent="0.3">
      <c r="A18" s="1">
        <v>2004</v>
      </c>
      <c r="B18" s="3">
        <v>38.799999999999997</v>
      </c>
      <c r="C18" s="3"/>
    </row>
    <row r="19" spans="1:3" x14ac:dyDescent="0.3">
      <c r="A19" s="1">
        <v>2005</v>
      </c>
      <c r="B19" s="3">
        <v>39.200000000000003</v>
      </c>
      <c r="C19" s="3"/>
    </row>
    <row r="20" spans="1:3" x14ac:dyDescent="0.3">
      <c r="A20" s="1">
        <v>2006</v>
      </c>
      <c r="B20" s="3">
        <v>37.200000000000003</v>
      </c>
      <c r="C20" s="3"/>
    </row>
    <row r="21" spans="1:3" x14ac:dyDescent="0.3">
      <c r="A21" s="1">
        <v>2007</v>
      </c>
      <c r="B21" s="3">
        <v>37.299999999999997</v>
      </c>
      <c r="C21" s="3"/>
    </row>
    <row r="22" spans="1:3" x14ac:dyDescent="0.3">
      <c r="A22" s="1">
        <v>2008</v>
      </c>
      <c r="B22" s="3">
        <v>36.1</v>
      </c>
      <c r="C22" s="3"/>
    </row>
    <row r="23" spans="1:3" x14ac:dyDescent="0.3">
      <c r="A23" s="1">
        <v>2009</v>
      </c>
      <c r="B23" s="3">
        <v>33.799999999999997</v>
      </c>
      <c r="C23" s="3"/>
    </row>
    <row r="24" spans="1:3" x14ac:dyDescent="0.3">
      <c r="A24" s="1">
        <v>2010</v>
      </c>
      <c r="B24" s="3">
        <v>36.799999999999997</v>
      </c>
      <c r="C24" s="3"/>
    </row>
    <row r="25" spans="1:3" x14ac:dyDescent="0.3">
      <c r="A25" s="1">
        <v>2011</v>
      </c>
      <c r="B25" s="3">
        <v>33.9</v>
      </c>
      <c r="C25" s="3"/>
    </row>
    <row r="26" spans="1:3" x14ac:dyDescent="0.3">
      <c r="A26" s="1">
        <v>2012</v>
      </c>
      <c r="B26" s="3">
        <v>34.1</v>
      </c>
      <c r="C26" s="3"/>
    </row>
    <row r="27" spans="1:3" x14ac:dyDescent="0.3">
      <c r="A27" s="1">
        <v>2013</v>
      </c>
      <c r="B27" s="3">
        <v>29.9</v>
      </c>
      <c r="C27" s="3"/>
    </row>
    <row r="28" spans="1:3" x14ac:dyDescent="0.3">
      <c r="A28" s="1">
        <v>2014</v>
      </c>
      <c r="B28" s="3">
        <v>27.2</v>
      </c>
      <c r="C28" s="3"/>
    </row>
    <row r="29" spans="1:3" x14ac:dyDescent="0.3">
      <c r="A29" s="1">
        <v>2015</v>
      </c>
      <c r="B29" s="3">
        <v>27.1</v>
      </c>
      <c r="C29" s="3"/>
    </row>
    <row r="30" spans="1:3" x14ac:dyDescent="0.3">
      <c r="A30" s="1">
        <v>2016</v>
      </c>
      <c r="B30" s="3">
        <v>26.2</v>
      </c>
      <c r="C30" s="3"/>
    </row>
    <row r="31" spans="1:3" x14ac:dyDescent="0.3">
      <c r="A31" s="1">
        <v>2017</v>
      </c>
      <c r="B31" s="3">
        <v>26.3</v>
      </c>
      <c r="C31" s="3"/>
    </row>
    <row r="32" spans="1:3" x14ac:dyDescent="0.3">
      <c r="A32" s="1">
        <v>2018</v>
      </c>
      <c r="B32" s="3">
        <v>25.8</v>
      </c>
      <c r="C32" s="3"/>
    </row>
    <row r="33" spans="1:4" x14ac:dyDescent="0.3">
      <c r="A33" s="1">
        <v>2019</v>
      </c>
      <c r="B33" s="3">
        <v>24.2</v>
      </c>
      <c r="C33" s="3"/>
    </row>
    <row r="34" spans="1:4" x14ac:dyDescent="0.3">
      <c r="A34" s="1">
        <v>2020</v>
      </c>
      <c r="B34" s="3">
        <v>24.9</v>
      </c>
      <c r="C34" s="3"/>
      <c r="D34" s="1">
        <v>27</v>
      </c>
    </row>
    <row r="35" spans="1:4" x14ac:dyDescent="0.3">
      <c r="A35" s="1">
        <v>2021</v>
      </c>
      <c r="B35" s="3">
        <v>25.4</v>
      </c>
      <c r="C35" s="3"/>
      <c r="D35" s="1">
        <v>27</v>
      </c>
    </row>
    <row r="36" spans="1:4" x14ac:dyDescent="0.3">
      <c r="A36" s="1">
        <v>2022</v>
      </c>
      <c r="B36" s="3">
        <v>26.4</v>
      </c>
      <c r="C36" s="3"/>
      <c r="D36" s="1">
        <v>27</v>
      </c>
    </row>
    <row r="37" spans="1:4" x14ac:dyDescent="0.3">
      <c r="A37" s="1">
        <v>2023</v>
      </c>
      <c r="B37" s="3">
        <v>25</v>
      </c>
      <c r="C37" s="3"/>
      <c r="D37" s="1">
        <v>27</v>
      </c>
    </row>
    <row r="38" spans="1:4" x14ac:dyDescent="0.3">
      <c r="A38" s="1">
        <v>2024</v>
      </c>
      <c r="B38" s="3">
        <v>24</v>
      </c>
      <c r="C38" s="3">
        <v>24</v>
      </c>
      <c r="D38" s="1">
        <v>27</v>
      </c>
    </row>
    <row r="39" spans="1:4" x14ac:dyDescent="0.3">
      <c r="A39" s="1">
        <v>2025</v>
      </c>
      <c r="B39" s="3"/>
      <c r="C39" s="3">
        <v>23</v>
      </c>
      <c r="D39" s="1">
        <v>27</v>
      </c>
    </row>
    <row r="40" spans="1:4" x14ac:dyDescent="0.3">
      <c r="A40" s="1">
        <v>2026</v>
      </c>
      <c r="B40" s="3"/>
      <c r="C40" s="3">
        <v>22.9</v>
      </c>
      <c r="D40" s="1">
        <v>27</v>
      </c>
    </row>
    <row r="41" spans="1:4" x14ac:dyDescent="0.3">
      <c r="A41" s="1">
        <v>2027</v>
      </c>
      <c r="B41" s="3"/>
      <c r="C41" s="3">
        <v>22.6</v>
      </c>
      <c r="D41" s="1">
        <v>27</v>
      </c>
    </row>
    <row r="42" spans="1:4" x14ac:dyDescent="0.3">
      <c r="A42" s="1">
        <v>2028</v>
      </c>
      <c r="B42" s="3"/>
      <c r="C42" s="3">
        <v>22.2</v>
      </c>
      <c r="D42" s="1">
        <v>27</v>
      </c>
    </row>
    <row r="43" spans="1:4" x14ac:dyDescent="0.3">
      <c r="A43" s="1">
        <v>2029</v>
      </c>
      <c r="B43" s="3"/>
      <c r="C43" s="3">
        <v>22</v>
      </c>
      <c r="D43" s="1">
        <v>27</v>
      </c>
    </row>
    <row r="44" spans="1:4" x14ac:dyDescent="0.3">
      <c r="A44" s="1">
        <v>2030</v>
      </c>
      <c r="B44" s="3"/>
      <c r="C44" s="3">
        <v>21.6</v>
      </c>
      <c r="D44" s="1">
        <v>27</v>
      </c>
    </row>
    <row r="45" spans="1:4" x14ac:dyDescent="0.3">
      <c r="A45" s="1">
        <v>2031</v>
      </c>
      <c r="B45" s="3"/>
      <c r="C45" s="3">
        <v>21.3</v>
      </c>
      <c r="D45" s="1">
        <v>27</v>
      </c>
    </row>
    <row r="46" spans="1:4" x14ac:dyDescent="0.3">
      <c r="A46" s="1">
        <v>2032</v>
      </c>
      <c r="B46" s="3"/>
      <c r="C46" s="3">
        <v>21</v>
      </c>
      <c r="D46" s="1">
        <v>27</v>
      </c>
    </row>
    <row r="47" spans="1:4" x14ac:dyDescent="0.3">
      <c r="A47" s="1">
        <v>2033</v>
      </c>
      <c r="B47" s="3"/>
      <c r="C47" s="3">
        <v>20.8</v>
      </c>
      <c r="D47" s="1">
        <v>27</v>
      </c>
    </row>
    <row r="48" spans="1:4" x14ac:dyDescent="0.3">
      <c r="A48" s="1">
        <v>2034</v>
      </c>
      <c r="B48" s="3"/>
      <c r="C48" s="3">
        <v>20.5</v>
      </c>
      <c r="D48" s="1">
        <v>27</v>
      </c>
    </row>
    <row r="49" spans="1:4" x14ac:dyDescent="0.3">
      <c r="A49" s="1">
        <v>2035</v>
      </c>
      <c r="B49" s="3"/>
      <c r="C49" s="3">
        <v>20.2</v>
      </c>
      <c r="D49" s="1">
        <v>27</v>
      </c>
    </row>
    <row r="50" spans="1:4" x14ac:dyDescent="0.3">
      <c r="A50" s="1">
        <v>2036</v>
      </c>
      <c r="B50" s="3"/>
      <c r="C50" s="3">
        <v>20</v>
      </c>
      <c r="D50" s="1">
        <v>27</v>
      </c>
    </row>
    <row r="51" spans="1:4" x14ac:dyDescent="0.3">
      <c r="A51" s="1">
        <v>2037</v>
      </c>
      <c r="B51" s="3"/>
      <c r="C51" s="3">
        <v>19.7</v>
      </c>
      <c r="D51" s="1">
        <v>27</v>
      </c>
    </row>
    <row r="52" spans="1:4" x14ac:dyDescent="0.3">
      <c r="A52" s="1">
        <v>2038</v>
      </c>
      <c r="B52" s="3"/>
      <c r="C52" s="3">
        <v>19.5</v>
      </c>
      <c r="D52" s="1">
        <v>27</v>
      </c>
    </row>
    <row r="53" spans="1:4" x14ac:dyDescent="0.3">
      <c r="A53" s="1">
        <v>2039</v>
      </c>
      <c r="B53" s="3"/>
      <c r="C53" s="3">
        <v>19.2</v>
      </c>
      <c r="D53" s="1">
        <v>27</v>
      </c>
    </row>
    <row r="54" spans="1:4" x14ac:dyDescent="0.3">
      <c r="A54" s="1">
        <v>2040</v>
      </c>
      <c r="B54" s="3"/>
      <c r="C54" s="3">
        <v>19</v>
      </c>
      <c r="D54" s="1">
        <v>27</v>
      </c>
    </row>
    <row r="55" spans="1:4" x14ac:dyDescent="0.3">
      <c r="A55" s="1">
        <v>2041</v>
      </c>
      <c r="B55" s="3"/>
      <c r="C55" s="3">
        <v>18.7</v>
      </c>
      <c r="D55" s="1">
        <v>27</v>
      </c>
    </row>
    <row r="56" spans="1:4" x14ac:dyDescent="0.3">
      <c r="A56" s="1">
        <v>2042</v>
      </c>
      <c r="B56" s="3"/>
      <c r="C56" s="3">
        <v>18.5</v>
      </c>
      <c r="D56" s="1">
        <v>27</v>
      </c>
    </row>
    <row r="57" spans="1:4" x14ac:dyDescent="0.3">
      <c r="A57" s="1">
        <v>2043</v>
      </c>
      <c r="B57" s="3"/>
      <c r="C57" s="3">
        <v>18.3</v>
      </c>
      <c r="D57" s="1">
        <v>27</v>
      </c>
    </row>
    <row r="58" spans="1:4" x14ac:dyDescent="0.3">
      <c r="A58" s="1">
        <v>2044</v>
      </c>
      <c r="B58" s="3"/>
      <c r="C58" s="3">
        <v>18.100000000000001</v>
      </c>
      <c r="D58" s="1">
        <v>27</v>
      </c>
    </row>
    <row r="59" spans="1:4" x14ac:dyDescent="0.3">
      <c r="A59" s="1">
        <v>2045</v>
      </c>
      <c r="B59" s="3"/>
      <c r="C59" s="3">
        <v>17.8</v>
      </c>
      <c r="D59" s="1">
        <v>27</v>
      </c>
    </row>
    <row r="60" spans="1:4" x14ac:dyDescent="0.3">
      <c r="A60" s="1">
        <v>2046</v>
      </c>
      <c r="B60" s="3"/>
      <c r="C60" s="3">
        <v>17.600000000000001</v>
      </c>
      <c r="D60" s="1">
        <v>27</v>
      </c>
    </row>
    <row r="61" spans="1:4" x14ac:dyDescent="0.3">
      <c r="A61" s="1">
        <v>2047</v>
      </c>
      <c r="B61" s="3"/>
      <c r="C61" s="3">
        <v>17.399999999999999</v>
      </c>
      <c r="D61" s="1">
        <v>27</v>
      </c>
    </row>
    <row r="62" spans="1:4" x14ac:dyDescent="0.3">
      <c r="A62" s="1">
        <v>2048</v>
      </c>
      <c r="B62" s="3"/>
      <c r="C62" s="3">
        <v>17.2</v>
      </c>
      <c r="D62" s="1">
        <v>27</v>
      </c>
    </row>
    <row r="63" spans="1:4" x14ac:dyDescent="0.3">
      <c r="A63" s="1">
        <v>2049</v>
      </c>
      <c r="B63" s="3"/>
      <c r="C63" s="3">
        <v>17.100000000000001</v>
      </c>
      <c r="D63" s="1">
        <v>27</v>
      </c>
    </row>
    <row r="64" spans="1:4" x14ac:dyDescent="0.3">
      <c r="A64" s="1">
        <v>2050</v>
      </c>
      <c r="B64" s="3"/>
      <c r="C64" s="3">
        <v>16.899999999999999</v>
      </c>
      <c r="D64" s="1">
        <v>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ekstdokument" ma:contentTypeID="0x01010027399BDA455B493DBFDF30E876AC73C3005A153D680AA72C488BD48F7C2E55A967" ma:contentTypeVersion="18" ma:contentTypeDescription="Opprett et nytt dokument." ma:contentTypeScope="" ma:versionID="dfff06ae5e95d640d987ebe5be61f8b4">
  <xsd:schema xmlns:xsd="http://www.w3.org/2001/XMLSchema" xmlns:xs="http://www.w3.org/2001/XMLSchema" xmlns:p="http://schemas.microsoft.com/office/2006/metadata/properties" xmlns:ns1="http://schemas.microsoft.com/sharepoint/v3" xmlns:ns2="53a41531-c52f-4666-9dc9-85b04ba3dc1e" xmlns:ns3="c76c20a7-bb09-404c-a5e4-6212ccc9d1b7" targetNamespace="http://schemas.microsoft.com/office/2006/metadata/properties" ma:root="true" ma:fieldsID="1f2882e2249921eecc2c5915400022cb" ns1:_="" ns2:_="" ns3:_="">
    <xsd:import namespace="http://schemas.microsoft.com/sharepoint/v3"/>
    <xsd:import namespace="53a41531-c52f-4666-9dc9-85b04ba3dc1e"/>
    <xsd:import namespace="c76c20a7-bb09-404c-a5e4-6212ccc9d1b7"/>
    <xsd:element name="properties">
      <xsd:complexType>
        <xsd:sequence>
          <xsd:element name="documentManagement">
            <xsd:complexType>
              <xsd:all>
                <xsd:element ref="ns1:AssignedTo" minOccurs="0"/>
                <xsd:element ref="ns2:SharedWithUsers" minOccurs="0"/>
                <xsd:element ref="ns3:Dokumentstatus" minOccurs="0"/>
                <xsd:element ref="ns2:SharedWithDetails" minOccurs="0"/>
                <xsd:element ref="ns3:Flaktype" minOccurs="0"/>
                <xsd:element ref="ns2:TaxCatchAll" minOccurs="0"/>
                <xsd:element ref="ns3:Avdeling" minOccurs="0"/>
                <xsd:element ref="ns3:Saksbehandler" minOccurs="0"/>
                <xsd:element ref="ns3:Godkjenner" minOccurs="0"/>
                <xsd:element ref="ns3:Ansvarlig_x0020_statssekret_x00e6_r" minOccurs="0"/>
                <xsd:element ref="ns3:Kommentar" minOccurs="0"/>
                <xsd:element ref="ns3:_x00c5_pen_x0020_for_x0020_rediger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Tilordnet til" ma:list="UserInfo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a41531-c52f-4666-9dc9-85b04ba3dc1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Global taksonomikolonne" ma:hidden="true" ma:list="{68d2fe6e-45bf-43b9-a65d-a563ad329a3b}" ma:internalName="TaxCatchAll" ma:showField="CatchAllData" ma:web="53a41531-c52f-4666-9dc9-85b04ba3dc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6c20a7-bb09-404c-a5e4-6212ccc9d1b7" elementFormDefault="qualified">
    <xsd:import namespace="http://schemas.microsoft.com/office/2006/documentManagement/types"/>
    <xsd:import namespace="http://schemas.microsoft.com/office/infopath/2007/PartnerControls"/>
    <xsd:element name="Dokumentstatus" ma:index="10" nillable="true" ma:displayName="Dokumentstatus" ma:format="Dropdown" ma:internalName="Dokumentstatus">
      <xsd:simpleType>
        <xsd:restriction base="dms:Choice">
          <xsd:enumeration value="Under arbeid AVD"/>
          <xsd:enumeration value="Til sjekk i AVD"/>
          <xsd:enumeration value="Godkjent AVD"/>
          <xsd:enumeration value="Til sjekk POL"/>
          <xsd:enumeration value="Godkjent POL"/>
          <xsd:enumeration value="Endelig versjon"/>
        </xsd:restriction>
      </xsd:simpleType>
    </xsd:element>
    <xsd:element name="Flaktype" ma:index="12" nillable="true" ma:displayName="Flaktype" ma:format="Dropdown" ma:internalName="Flaktype">
      <xsd:simpleType>
        <xsd:restriction base="dms:Choice">
          <xsd:enumeration value="Budsjett"/>
          <xsd:enumeration value="Spontan"/>
          <xsd:enumeration value="Spontan SMK"/>
        </xsd:restriction>
      </xsd:simpleType>
    </xsd:element>
    <xsd:element name="Avdeling" ma:index="14" nillable="true" ma:displayName="Avdeling" ma:format="Dropdown" ma:internalName="Avdeling">
      <xsd:simpleType>
        <xsd:restriction base="dms:Choice">
          <xsd:enumeration value="SØ"/>
          <xsd:enumeration value="SL"/>
          <xsd:enumeration value="ØA"/>
          <xsd:enumeration value="FA"/>
          <xsd:enumeration value="ES"/>
          <xsd:enumeration value="FMA"/>
          <xsd:enumeration value="AFF"/>
          <xsd:enumeration value="KOM"/>
        </xsd:restriction>
      </xsd:simpleType>
    </xsd:element>
    <xsd:element name="Saksbehandler" ma:index="15" nillable="true" ma:displayName="Saksbehandler" ma:list="UserInfo" ma:SharePointGroup="0" ma:internalName="Saksbehandler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odkjenner" ma:index="16" nillable="true" ma:displayName="Godkjenner" ma:list="UserInfo" ma:SharePointGroup="0" ma:internalName="Godkjenner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nsvarlig_x0020_statssekret_x00e6_r" ma:index="17" nillable="true" ma:displayName="Ansvarlig statssekretær" ma:format="Dropdown" ma:internalName="Ansvarlig_x0020_statssekret_x00e6_r">
      <xsd:simpleType>
        <xsd:restriction base="dms:Choice">
          <xsd:enumeration value="Ellen Reitan"/>
          <xsd:enumeration value="Astrid Huitfeldt"/>
          <xsd:enumeration value="Torgeir Micaelsen"/>
          <xsd:enumeration value="Sissel Kruse Larsen"/>
        </xsd:restriction>
      </xsd:simpleType>
    </xsd:element>
    <xsd:element name="Kommentar" ma:index="18" nillable="true" ma:displayName="Kommentar" ma:internalName="Kommentar">
      <xsd:simpleType>
        <xsd:restriction base="dms:Note">
          <xsd:maxLength value="255"/>
        </xsd:restriction>
      </xsd:simpleType>
    </xsd:element>
    <xsd:element name="_x00c5_pen_x0020_for_x0020_redigering" ma:index="19" nillable="true" ma:displayName="Åpen for redigering" ma:format="Dropdown" ma:internalName="_x00c5_pen_x0020_for_x0020_redigering">
      <xsd:simpleType>
        <xsd:restriction base="dms:Choice">
          <xsd:enumeration value="Ja"/>
          <xsd:enumeration value="Nei. Kontakt KOM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kumentstatus xmlns="c76c20a7-bb09-404c-a5e4-6212ccc9d1b7" xsi:nil="true"/>
    <AssignedTo xmlns="http://schemas.microsoft.com/sharepoint/v3">
      <UserInfo>
        <DisplayName/>
        <AccountId xsi:nil="true"/>
        <AccountType/>
      </UserInfo>
    </AssignedTo>
    <Saksbehandler xmlns="c76c20a7-bb09-404c-a5e4-6212ccc9d1b7">
      <UserInfo>
        <DisplayName/>
        <AccountId xsi:nil="true"/>
        <AccountType/>
      </UserInfo>
    </Saksbehandler>
    <Ansvarlig_x0020_statssekret_x00e6_r xmlns="c76c20a7-bb09-404c-a5e4-6212ccc9d1b7" xsi:nil="true"/>
    <Flaktype xmlns="c76c20a7-bb09-404c-a5e4-6212ccc9d1b7" xsi:nil="true"/>
    <Godkjenner xmlns="c76c20a7-bb09-404c-a5e4-6212ccc9d1b7">
      <UserInfo>
        <DisplayName/>
        <AccountId xsi:nil="true"/>
        <AccountType/>
      </UserInfo>
    </Godkjenner>
    <_x00c5_pen_x0020_for_x0020_redigering xmlns="c76c20a7-bb09-404c-a5e4-6212ccc9d1b7" xsi:nil="true"/>
    <TaxCatchAll xmlns="53a41531-c52f-4666-9dc9-85b04ba3dc1e"/>
    <Kommentar xmlns="c76c20a7-bb09-404c-a5e4-6212ccc9d1b7" xsi:nil="true"/>
    <Avdeling xmlns="c76c20a7-bb09-404c-a5e4-6212ccc9d1b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D5B78A-13E1-4918-A65A-F7E336477972}"/>
</file>

<file path=customXml/itemProps2.xml><?xml version="1.0" encoding="utf-8"?>
<ds:datastoreItem xmlns:ds="http://schemas.openxmlformats.org/officeDocument/2006/customXml" ds:itemID="{E47158DE-82EC-4658-AE6F-5F0E71CD5E76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00675b6-a8dc-4ce8-8f46-cd05c3650c5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2FB09F9-63E6-4896-BBCA-296C2466FC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Regneark</vt:lpstr>
      </vt:variant>
      <vt:variant>
        <vt:i4>16</vt:i4>
      </vt:variant>
    </vt:vector>
  </HeadingPairs>
  <TitlesOfParts>
    <vt:vector size="16" baseType="lpstr">
      <vt:lpstr>Innhold</vt:lpstr>
      <vt:lpstr>Fig4-1</vt:lpstr>
      <vt:lpstr>Fig4-2</vt:lpstr>
      <vt:lpstr>Fig4-3</vt:lpstr>
      <vt:lpstr>Fig4-4</vt:lpstr>
      <vt:lpstr>Fig4-5</vt:lpstr>
      <vt:lpstr>Fig4-6</vt:lpstr>
      <vt:lpstr>Fig4-7</vt:lpstr>
      <vt:lpstr>Fig4-8</vt:lpstr>
      <vt:lpstr>Fig4-9</vt:lpstr>
      <vt:lpstr>Fig4-10</vt:lpstr>
      <vt:lpstr>Fig4-11</vt:lpstr>
      <vt:lpstr>Fig4-12</vt:lpstr>
      <vt:lpstr>Fig4-13</vt:lpstr>
      <vt:lpstr>Fig4-14</vt:lpstr>
      <vt:lpstr>Fig4-15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terms:created xsi:type="dcterms:W3CDTF">2026-10-01T06:55:59Z</dcterms:created>
  <dcterms:modified xsi:type="dcterms:W3CDTF">2026-10-01T10:43:33Z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0x01010027399BDA455B493DBFDF30E876AC73C3005A153D680AA72C488BD48F7C2E55A967</vt:lpwstr>
  </property>
</Properties>
</file>