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udsjett\NB27\Tallene bak figurene\2. runde\"/>
    </mc:Choice>
  </mc:AlternateContent>
  <xr:revisionPtr revIDLastSave="0" documentId="13_ncr:1_{4BEC28F0-EAA7-4AD4-9C9B-82A74E60068C}" xr6:coauthVersionLast="47" xr6:coauthVersionMax="47" xr10:uidLastSave="{00000000-0000-0000-0000-000000000000}"/>
  <bookViews>
    <workbookView xWindow="-105" yWindow="0" windowWidth="29775" windowHeight="20985" xr2:uid="{00000000-000D-0000-FFFF-FFFF00000000}"/>
  </bookViews>
  <sheets>
    <sheet name="Innhold" sheetId="1" r:id="rId1"/>
    <sheet name="Figv1-1" sheetId="2" r:id="rId2"/>
    <sheet name="Figv1-2" sheetId="3" r:id="rId3"/>
    <sheet name="Figv1-3" sheetId="4" r:id="rId4"/>
    <sheet name="Figv1-4" sheetId="5" r:id="rId5"/>
    <sheet name="Figv1-5" sheetId="6" r:id="rId6"/>
    <sheet name="Figv1-6" sheetId="7" r:id="rId7"/>
    <sheet name="Figv1-7" sheetId="8" r:id="rId8"/>
    <sheet name="Figv1-8" sheetId="9" r:id="rId9"/>
    <sheet name="Figv1-9" sheetId="10" r:id="rId10"/>
    <sheet name="Figv1-10" sheetId="11" r:id="rId11"/>
    <sheet name="Figv1-11" sheetId="12" r:id="rId12"/>
    <sheet name="Figv1-12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<sst xmlns="http://schemas.openxmlformats.org/spreadsheetml/2006/main" count="64" uniqueCount="45">
  <si>
    <t>Oljekorrigert og strukturell oljekorrigert budsjettbalanse. Prosent av trend-BNP for Fastlands-Norge. 2000-2027</t>
  </si>
  <si>
    <t>Totale skatter og avgifter. Mrd. 2025-kroner. 2000-2027</t>
  </si>
  <si>
    <t>Skatt på arbeid. Mrd. 2025-kroner. 2000–2027</t>
  </si>
  <si>
    <t>Skatt på selskaper. Mrd. 2025-kroner.  2000–2027</t>
  </si>
  <si>
    <t>Avgifter. Mrd. 2025-kroner. 2000–2027</t>
  </si>
  <si>
    <t>Dagpengemottakere. Antall. 2000–2027</t>
  </si>
  <si>
    <t>Sysselsetting. Årsverk selvstendige og lønnstakere (heltidsekvivalente). Prosentvis avvik fra trend. 2000-2026</t>
  </si>
  <si>
    <t>Privat konsum. Prosentvis avvik fra trend. 1970-2026.</t>
  </si>
  <si>
    <t>Beregnede aktivitetskorreksjoner etter kilde. Prosent av trend-BNP for Fastlands-Norge. 2000–2027</t>
  </si>
  <si>
    <t>Beregnede aktivitetskorreksjoner etter type. Prosent av trend-BNP for Fastlands-Norge. 2000–2027</t>
  </si>
  <si>
    <t>BNP Fastlands-Norge. Mrd. kroner. Løpende priser. 2000–2035</t>
  </si>
  <si>
    <t>Anslag for strukturelt oljekorrigert budsjettunderskudd i ulike budsjettdokumenter. Mrd. 2026-kroner. 2002–2026</t>
  </si>
  <si>
    <t>Innhold</t>
  </si>
  <si>
    <t>Figurtittel</t>
  </si>
  <si>
    <t>År</t>
  </si>
  <si>
    <t>Oljekorrigert budsjettbalanse</t>
  </si>
  <si>
    <t>Strukturell oljekorrigert budsjettbalanse</t>
  </si>
  <si>
    <t>Figv1-1</t>
  </si>
  <si>
    <t>Trend</t>
  </si>
  <si>
    <t>Faktiske skatter justert for regelendringer</t>
  </si>
  <si>
    <t>Figv1-2</t>
  </si>
  <si>
    <t>Figv1-3</t>
  </si>
  <si>
    <t>Figv1-4</t>
  </si>
  <si>
    <t>Figv1-5</t>
  </si>
  <si>
    <t>Antall dagpengemottakere</t>
  </si>
  <si>
    <t>Figv1-6</t>
  </si>
  <si>
    <t>Avvik fra trend</t>
  </si>
  <si>
    <t>Figv1-7</t>
  </si>
  <si>
    <t>Uten nybilkjøp, konsum i utlandet og boligtj.</t>
  </si>
  <si>
    <t>Samlet privat konsum</t>
  </si>
  <si>
    <t>Figv1-8</t>
  </si>
  <si>
    <t>Skatt på arbeid</t>
  </si>
  <si>
    <t>Skatt på kapital</t>
  </si>
  <si>
    <t>Avgifter</t>
  </si>
  <si>
    <t>Dagpenger</t>
  </si>
  <si>
    <t>Figv1-9</t>
  </si>
  <si>
    <t>Korreksjoner fra konjunkturindikatorene</t>
  </si>
  <si>
    <t>Øvrige korreksjoner</t>
  </si>
  <si>
    <t>Figv1-10</t>
  </si>
  <si>
    <t>Faktisk</t>
  </si>
  <si>
    <t>Figv1-11</t>
  </si>
  <si>
    <t>Anslag fra opprinnelig budsjett</t>
  </si>
  <si>
    <t>Anslag basert på statsregnskapet</t>
  </si>
  <si>
    <t>Anslag nå</t>
  </si>
  <si>
    <t>Figv1-12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</si>
</sst>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8D5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/>
    </xf>
    <xf numFmtId="164" fontId="1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baseColWidth="10" defaultColWidth="9.140625" defaultRowHeight="16.5" x14ac:dyDescent="0.3"/>
  <cols>
    <col min="1" max="1" width="20.7109375" style="1" customWidth="1"/>
    <col min="2" max="2" width="160.7109375" style="1" customWidth="1"/>
  </cols>
  <sheetData>
    <row r="1" spans="1:2" x14ac:dyDescent="0.25">
      <c r="A1" s="2" t="s">
        <v>12</v>
      </c>
      <c r="B1" s="2" t="s">
        <v>13</v>
      </c>
    </row>
    <row r="2" spans="1:2" x14ac:dyDescent="0.3">
      <c r="A2" s="1" t="str">
        <f>HYPERLINK("#'Figv1-1'!A1", "Figv1-1")</f>
        <v>Figv1-1</v>
      </c>
      <c r="B2" s="1" t="s">
        <v>0</v>
      </c>
    </row>
    <row r="3" spans="1:2" x14ac:dyDescent="0.3">
      <c r="A3" s="1" t="str">
        <f>HYPERLINK("#'Figv1-2'!A1", "Figv1-2")</f>
        <v>Figv1-2</v>
      </c>
      <c r="B3" s="1" t="s">
        <v>1</v>
      </c>
    </row>
    <row r="4" spans="1:2" x14ac:dyDescent="0.3">
      <c r="A4" s="1" t="str">
        <f>HYPERLINK("#'Figv1-3'!A1", "Figv1-3")</f>
        <v>Figv1-3</v>
      </c>
      <c r="B4" s="1" t="s">
        <v>2</v>
      </c>
    </row>
    <row r="5" spans="1:2" x14ac:dyDescent="0.3">
      <c r="A5" s="1" t="str">
        <f>HYPERLINK("#'Figv1-4'!A1", "Figv1-4")</f>
        <v>Figv1-4</v>
      </c>
      <c r="B5" s="1" t="s">
        <v>3</v>
      </c>
    </row>
    <row r="6" spans="1:2" x14ac:dyDescent="0.3">
      <c r="A6" s="1" t="str">
        <f>HYPERLINK("#'Figv1-5'!A1", "Figv1-5")</f>
        <v>Figv1-5</v>
      </c>
      <c r="B6" s="1" t="s">
        <v>4</v>
      </c>
    </row>
    <row r="7" spans="1:2" x14ac:dyDescent="0.3">
      <c r="A7" s="1" t="str">
        <f>HYPERLINK("#'Figv1-6'!A1", "Figv1-6")</f>
        <v>Figv1-6</v>
      </c>
      <c r="B7" s="1" t="s">
        <v>5</v>
      </c>
    </row>
    <row r="8" spans="1:2" x14ac:dyDescent="0.3">
      <c r="A8" s="1" t="str">
        <f>HYPERLINK("#'Figv1-7'!A1", "Figv1-7")</f>
        <v>Figv1-7</v>
      </c>
      <c r="B8" s="1" t="s">
        <v>6</v>
      </c>
    </row>
    <row r="9" spans="1:2" x14ac:dyDescent="0.3">
      <c r="A9" s="1" t="str">
        <f>HYPERLINK("#'Figv1-8'!A1", "Figv1-8")</f>
        <v>Figv1-8</v>
      </c>
      <c r="B9" s="1" t="s">
        <v>7</v>
      </c>
    </row>
    <row r="10" spans="1:2" x14ac:dyDescent="0.3">
      <c r="A10" s="1" t="str">
        <f>HYPERLINK("#'Figv1-9'!A1", "Figv1-9")</f>
        <v>Figv1-9</v>
      </c>
      <c r="B10" s="1" t="s">
        <v>8</v>
      </c>
    </row>
    <row r="11" spans="1:2" x14ac:dyDescent="0.3">
      <c r="A11" s="1" t="str">
        <f>HYPERLINK("#'Figv1-10'!A1", "Figv1-10")</f>
        <v>Figv1-10</v>
      </c>
      <c r="B11" s="1" t="s">
        <v>9</v>
      </c>
    </row>
    <row r="12" spans="1:2" x14ac:dyDescent="0.3">
      <c r="A12" s="1" t="str">
        <f>HYPERLINK("#'Figv1-11'!A1", "Figv1-11")</f>
        <v>Figv1-11</v>
      </c>
      <c r="B12" s="1" t="s">
        <v>10</v>
      </c>
    </row>
    <row r="13" spans="1:2" x14ac:dyDescent="0.3">
      <c r="A13" s="1" t="str">
        <f>HYPERLINK("#'Figv1-12'!A1", "Figv1-12")</f>
        <v>Figv1-12</v>
      </c>
      <c r="B13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selection activeCell="F28" sqref="F28"/>
    </sheetView>
  </sheetViews>
  <sheetFormatPr baseColWidth="10" defaultColWidth="9.140625" defaultRowHeight="16.5" x14ac:dyDescent="0.3"/>
  <cols>
    <col min="1" max="2" width="20.7109375" style="1" customWidth="1"/>
    <col min="3" max="3" width="46.28515625" style="1" bestFit="1" customWidth="1"/>
  </cols>
  <sheetData>
    <row r="1" spans="1:3" x14ac:dyDescent="0.3">
      <c r="A1" s="2" t="s">
        <v>17</v>
      </c>
    </row>
    <row r="3" spans="1:3" x14ac:dyDescent="0.25">
      <c r="A3" s="2" t="s">
        <v>14</v>
      </c>
      <c r="B3" s="2" t="s">
        <v>15</v>
      </c>
      <c r="C3" s="2" t="s">
        <v>16</v>
      </c>
    </row>
    <row r="4" spans="1:3" x14ac:dyDescent="0.3">
      <c r="A4" s="1">
        <v>2000</v>
      </c>
      <c r="B4" s="3">
        <v>-0.7</v>
      </c>
      <c r="C4" s="3">
        <v>-1.2</v>
      </c>
    </row>
    <row r="5" spans="1:3" x14ac:dyDescent="0.3">
      <c r="A5" s="1">
        <v>2001</v>
      </c>
      <c r="B5" s="3">
        <v>-0.1</v>
      </c>
      <c r="C5" s="3">
        <v>-1.3</v>
      </c>
    </row>
    <row r="6" spans="1:3" x14ac:dyDescent="0.3">
      <c r="A6" s="1">
        <v>2002</v>
      </c>
      <c r="B6" s="3">
        <v>-4.9000000000000004</v>
      </c>
      <c r="C6" s="3">
        <v>-2.2999999999999998</v>
      </c>
    </row>
    <row r="7" spans="1:3" x14ac:dyDescent="0.3">
      <c r="A7" s="1">
        <v>2003</v>
      </c>
      <c r="B7" s="3">
        <v>-4.9000000000000004</v>
      </c>
      <c r="C7" s="3">
        <v>-2.4</v>
      </c>
    </row>
    <row r="8" spans="1:3" x14ac:dyDescent="0.3">
      <c r="A8" s="1">
        <v>2004</v>
      </c>
      <c r="B8" s="3">
        <v>-5.5</v>
      </c>
      <c r="C8" s="3">
        <v>-2.7</v>
      </c>
    </row>
    <row r="9" spans="1:3" x14ac:dyDescent="0.3">
      <c r="A9" s="1">
        <v>2005</v>
      </c>
      <c r="B9" s="3">
        <v>-4.2</v>
      </c>
      <c r="C9" s="3">
        <v>-2.7</v>
      </c>
    </row>
    <row r="10" spans="1:3" x14ac:dyDescent="0.3">
      <c r="A10" s="1">
        <v>2006</v>
      </c>
      <c r="B10" s="3">
        <v>-2.7</v>
      </c>
      <c r="C10" s="3">
        <v>-2.6</v>
      </c>
    </row>
    <row r="11" spans="1:3" x14ac:dyDescent="0.3">
      <c r="A11" s="1">
        <v>2007</v>
      </c>
      <c r="B11" s="3">
        <v>-0.1</v>
      </c>
      <c r="C11" s="3">
        <v>-2.4</v>
      </c>
    </row>
    <row r="12" spans="1:3" x14ac:dyDescent="0.3">
      <c r="A12" s="1">
        <v>2008</v>
      </c>
      <c r="B12" s="3">
        <v>-0.6</v>
      </c>
      <c r="C12" s="3">
        <v>-2.8</v>
      </c>
    </row>
    <row r="13" spans="1:3" x14ac:dyDescent="0.3">
      <c r="A13" s="1">
        <v>2009</v>
      </c>
      <c r="B13" s="3">
        <v>-4.9000000000000004</v>
      </c>
      <c r="C13" s="3">
        <v>-4.4000000000000004</v>
      </c>
    </row>
    <row r="14" spans="1:3" x14ac:dyDescent="0.3">
      <c r="A14" s="1">
        <v>2010</v>
      </c>
      <c r="B14" s="3">
        <v>-4.9000000000000004</v>
      </c>
      <c r="C14" s="3">
        <v>-4.5999999999999996</v>
      </c>
    </row>
    <row r="15" spans="1:3" x14ac:dyDescent="0.3">
      <c r="A15" s="1">
        <v>2011</v>
      </c>
      <c r="B15" s="3">
        <v>-3.6</v>
      </c>
      <c r="C15" s="3">
        <v>-4.2</v>
      </c>
    </row>
    <row r="16" spans="1:3" x14ac:dyDescent="0.3">
      <c r="A16" s="1">
        <v>2012</v>
      </c>
      <c r="B16" s="3">
        <v>-4.3</v>
      </c>
      <c r="C16" s="3">
        <v>-4.8</v>
      </c>
    </row>
    <row r="17" spans="1:3" x14ac:dyDescent="0.3">
      <c r="A17" s="1">
        <v>2013</v>
      </c>
      <c r="B17" s="3">
        <v>-4.7</v>
      </c>
      <c r="C17" s="3">
        <v>-5.2</v>
      </c>
    </row>
    <row r="18" spans="1:3" x14ac:dyDescent="0.3">
      <c r="A18" s="1">
        <v>2014</v>
      </c>
      <c r="B18" s="3">
        <v>-6.2</v>
      </c>
      <c r="C18" s="3">
        <v>-5.8</v>
      </c>
    </row>
    <row r="19" spans="1:3" x14ac:dyDescent="0.3">
      <c r="A19" s="1">
        <v>2015</v>
      </c>
      <c r="B19" s="3">
        <v>-6.9</v>
      </c>
      <c r="C19" s="3">
        <v>-6.4</v>
      </c>
    </row>
    <row r="20" spans="1:3" x14ac:dyDescent="0.3">
      <c r="A20" s="1">
        <v>2016</v>
      </c>
      <c r="B20" s="3">
        <v>-7.4</v>
      </c>
      <c r="C20" s="3">
        <v>-7.2</v>
      </c>
    </row>
    <row r="21" spans="1:3" x14ac:dyDescent="0.3">
      <c r="A21" s="1">
        <v>2017</v>
      </c>
      <c r="B21" s="3">
        <v>-7.6</v>
      </c>
      <c r="C21" s="3">
        <v>-7.4</v>
      </c>
    </row>
    <row r="22" spans="1:3" x14ac:dyDescent="0.3">
      <c r="A22" s="1">
        <v>2018</v>
      </c>
      <c r="B22" s="3">
        <v>-7.1</v>
      </c>
      <c r="C22" s="3">
        <v>-6.7</v>
      </c>
    </row>
    <row r="23" spans="1:3" x14ac:dyDescent="0.3">
      <c r="A23" s="1">
        <v>2019</v>
      </c>
      <c r="B23" s="3">
        <v>-7.1</v>
      </c>
      <c r="C23" s="3">
        <v>-7.2</v>
      </c>
    </row>
    <row r="24" spans="1:3" x14ac:dyDescent="0.3">
      <c r="A24" s="1">
        <v>2020</v>
      </c>
      <c r="B24" s="3">
        <v>-11</v>
      </c>
      <c r="C24" s="3">
        <v>-10.6</v>
      </c>
    </row>
    <row r="25" spans="1:3" x14ac:dyDescent="0.3">
      <c r="A25" s="1">
        <v>2021</v>
      </c>
      <c r="B25" s="3">
        <v>-10.4</v>
      </c>
      <c r="C25" s="3">
        <v>-9.6</v>
      </c>
    </row>
    <row r="26" spans="1:3" x14ac:dyDescent="0.3">
      <c r="A26" s="1">
        <v>2022</v>
      </c>
      <c r="B26" s="3">
        <v>-7.5</v>
      </c>
      <c r="C26" s="3">
        <v>-8.6</v>
      </c>
    </row>
    <row r="27" spans="1:3" x14ac:dyDescent="0.3">
      <c r="A27" s="1">
        <v>2023</v>
      </c>
      <c r="B27" s="3">
        <v>-7.3</v>
      </c>
      <c r="C27" s="3">
        <v>-9</v>
      </c>
    </row>
    <row r="28" spans="1:3" x14ac:dyDescent="0.3">
      <c r="A28" s="1">
        <v>2024</v>
      </c>
      <c r="B28" s="3">
        <v>-7.9</v>
      </c>
      <c r="C28" s="3">
        <v>-9.8000000000000007</v>
      </c>
    </row>
    <row r="29" spans="1:3" x14ac:dyDescent="0.3">
      <c r="A29" s="1">
        <v>2025</v>
      </c>
      <c r="B29" s="3">
        <v>-10.8</v>
      </c>
      <c r="C29" s="3">
        <v>-11.6</v>
      </c>
    </row>
    <row r="30" spans="1:3" x14ac:dyDescent="0.3">
      <c r="A30" s="1">
        <v>2026</v>
      </c>
      <c r="B30" s="3">
        <v>-9.9</v>
      </c>
      <c r="C30" s="3">
        <v>-12.7</v>
      </c>
    </row>
    <row r="31" spans="1:3" x14ac:dyDescent="0.3">
      <c r="A31" s="1">
        <v>2027</v>
      </c>
      <c r="B31" s="3">
        <v>-11.7</v>
      </c>
      <c r="C31" s="3">
        <v>-12.6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>
      <selection activeCell="G11" sqref="G11"/>
    </sheetView>
  </sheetViews>
  <sheetFormatPr baseColWidth="10" defaultColWidth="9.140625" defaultRowHeight="16.5" x14ac:dyDescent="0.3"/>
  <cols>
    <col min="1" max="2" width="20.7109375" style="1" customWidth="1"/>
    <col min="3" max="3" width="48" style="1" bestFit="1" customWidth="1"/>
  </cols>
  <sheetData>
    <row r="1" spans="1:3" x14ac:dyDescent="0.3">
      <c r="A1" s="2" t="s">
        <v>20</v>
      </c>
    </row>
    <row r="3" spans="1:3" x14ac:dyDescent="0.25">
      <c r="A3" s="2" t="s">
        <v>14</v>
      </c>
      <c r="B3" s="2" t="s">
        <v>18</v>
      </c>
      <c r="C3" s="2" t="s">
        <v>19</v>
      </c>
    </row>
    <row r="4" spans="1:3" x14ac:dyDescent="0.3">
      <c r="A4" s="1">
        <v>2000</v>
      </c>
      <c r="B4" s="4">
        <v>1155</v>
      </c>
      <c r="C4" s="4">
        <v>1177</v>
      </c>
    </row>
    <row r="5" spans="1:3" x14ac:dyDescent="0.3">
      <c r="A5" s="1">
        <v>2001</v>
      </c>
      <c r="B5" s="4">
        <v>1181</v>
      </c>
      <c r="C5" s="4">
        <v>1195</v>
      </c>
    </row>
    <row r="6" spans="1:3" x14ac:dyDescent="0.3">
      <c r="A6" s="1">
        <v>2002</v>
      </c>
      <c r="B6" s="4">
        <v>1208</v>
      </c>
      <c r="C6" s="4">
        <v>1197</v>
      </c>
    </row>
    <row r="7" spans="1:3" x14ac:dyDescent="0.3">
      <c r="A7" s="1">
        <v>2003</v>
      </c>
      <c r="B7" s="4">
        <v>1234</v>
      </c>
      <c r="C7" s="4">
        <v>1179</v>
      </c>
    </row>
    <row r="8" spans="1:3" x14ac:dyDescent="0.3">
      <c r="A8" s="1">
        <v>2004</v>
      </c>
      <c r="B8" s="4">
        <v>1261</v>
      </c>
      <c r="C8" s="4">
        <v>1203</v>
      </c>
    </row>
    <row r="9" spans="1:3" x14ac:dyDescent="0.3">
      <c r="A9" s="1">
        <v>2005</v>
      </c>
      <c r="B9" s="4">
        <v>1287</v>
      </c>
      <c r="C9" s="4">
        <v>1265</v>
      </c>
    </row>
    <row r="10" spans="1:3" x14ac:dyDescent="0.3">
      <c r="A10" s="1">
        <v>2006</v>
      </c>
      <c r="B10" s="4">
        <v>1313</v>
      </c>
      <c r="C10" s="4">
        <v>1335</v>
      </c>
    </row>
    <row r="11" spans="1:3" x14ac:dyDescent="0.3">
      <c r="A11" s="1">
        <v>2007</v>
      </c>
      <c r="B11" s="4">
        <v>1338</v>
      </c>
      <c r="C11" s="4">
        <v>1412</v>
      </c>
    </row>
    <row r="12" spans="1:3" x14ac:dyDescent="0.3">
      <c r="A12" s="1">
        <v>2008</v>
      </c>
      <c r="B12" s="4">
        <v>1363</v>
      </c>
      <c r="C12" s="4">
        <v>1429</v>
      </c>
    </row>
    <row r="13" spans="1:3" x14ac:dyDescent="0.3">
      <c r="A13" s="1">
        <v>2009</v>
      </c>
      <c r="B13" s="4">
        <v>1388</v>
      </c>
      <c r="C13" s="4">
        <v>1394</v>
      </c>
    </row>
    <row r="14" spans="1:3" x14ac:dyDescent="0.3">
      <c r="A14" s="1">
        <v>2010</v>
      </c>
      <c r="B14" s="4">
        <v>1413</v>
      </c>
      <c r="C14" s="4">
        <v>1419</v>
      </c>
    </row>
    <row r="15" spans="1:3" x14ac:dyDescent="0.3">
      <c r="A15" s="1">
        <v>2011</v>
      </c>
      <c r="B15" s="4">
        <v>1437</v>
      </c>
      <c r="C15" s="4">
        <v>1458</v>
      </c>
    </row>
    <row r="16" spans="1:3" x14ac:dyDescent="0.3">
      <c r="A16" s="1">
        <v>2012</v>
      </c>
      <c r="B16" s="4">
        <v>1461</v>
      </c>
      <c r="C16" s="4">
        <v>1490</v>
      </c>
    </row>
    <row r="17" spans="1:3" x14ac:dyDescent="0.3">
      <c r="A17" s="1">
        <v>2013</v>
      </c>
      <c r="B17" s="4">
        <v>1485</v>
      </c>
      <c r="C17" s="4">
        <v>1511</v>
      </c>
    </row>
    <row r="18" spans="1:3" x14ac:dyDescent="0.3">
      <c r="A18" s="1">
        <v>2014</v>
      </c>
      <c r="B18" s="4">
        <v>1508</v>
      </c>
      <c r="C18" s="4">
        <v>1506</v>
      </c>
    </row>
    <row r="19" spans="1:3" x14ac:dyDescent="0.3">
      <c r="A19" s="1">
        <v>2015</v>
      </c>
      <c r="B19" s="4">
        <v>1532</v>
      </c>
      <c r="C19" s="4">
        <v>1514</v>
      </c>
    </row>
    <row r="20" spans="1:3" x14ac:dyDescent="0.3">
      <c r="A20" s="1">
        <v>2016</v>
      </c>
      <c r="B20" s="4">
        <v>1555</v>
      </c>
      <c r="C20" s="4">
        <v>1528</v>
      </c>
    </row>
    <row r="21" spans="1:3" x14ac:dyDescent="0.3">
      <c r="A21" s="1">
        <v>2017</v>
      </c>
      <c r="B21" s="4">
        <v>1579</v>
      </c>
      <c r="C21" s="4">
        <v>1562</v>
      </c>
    </row>
    <row r="22" spans="1:3" x14ac:dyDescent="0.3">
      <c r="A22" s="1">
        <v>2018</v>
      </c>
      <c r="B22" s="4">
        <v>1603</v>
      </c>
      <c r="C22" s="4">
        <v>1576</v>
      </c>
    </row>
    <row r="23" spans="1:3" x14ac:dyDescent="0.3">
      <c r="A23" s="1">
        <v>2019</v>
      </c>
      <c r="B23" s="4">
        <v>1627</v>
      </c>
      <c r="C23" s="4">
        <v>1613</v>
      </c>
    </row>
    <row r="24" spans="1:3" x14ac:dyDescent="0.3">
      <c r="A24" s="1">
        <v>2020</v>
      </c>
      <c r="B24" s="4">
        <v>1652</v>
      </c>
      <c r="C24" s="4">
        <v>1639</v>
      </c>
    </row>
    <row r="25" spans="1:3" x14ac:dyDescent="0.3">
      <c r="A25" s="1">
        <v>2021</v>
      </c>
      <c r="B25" s="4">
        <v>1677</v>
      </c>
      <c r="C25" s="4">
        <v>1656</v>
      </c>
    </row>
    <row r="26" spans="1:3" x14ac:dyDescent="0.3">
      <c r="A26" s="1">
        <v>2022</v>
      </c>
      <c r="B26" s="4">
        <v>1700</v>
      </c>
      <c r="C26" s="4">
        <v>1766</v>
      </c>
    </row>
    <row r="27" spans="1:3" x14ac:dyDescent="0.3">
      <c r="A27" s="1">
        <v>2023</v>
      </c>
      <c r="B27" s="4">
        <v>1721</v>
      </c>
      <c r="C27" s="4">
        <v>1779</v>
      </c>
    </row>
    <row r="28" spans="1:3" x14ac:dyDescent="0.3">
      <c r="A28" s="1">
        <v>2024</v>
      </c>
      <c r="B28" s="4">
        <v>1741</v>
      </c>
      <c r="C28" s="4">
        <v>1774</v>
      </c>
    </row>
    <row r="29" spans="1:3" x14ac:dyDescent="0.3">
      <c r="A29" s="1">
        <v>2025</v>
      </c>
      <c r="B29" s="4">
        <v>1758</v>
      </c>
      <c r="C29" s="4">
        <v>1752</v>
      </c>
    </row>
    <row r="30" spans="1:3" x14ac:dyDescent="0.3">
      <c r="A30" s="1">
        <v>2026</v>
      </c>
      <c r="B30" s="4">
        <v>1773</v>
      </c>
      <c r="C30" s="4">
        <v>1806</v>
      </c>
    </row>
    <row r="31" spans="1:3" x14ac:dyDescent="0.3">
      <c r="A31" s="1">
        <v>2027</v>
      </c>
      <c r="B31" s="4">
        <v>1786</v>
      </c>
      <c r="C31" s="4">
        <v>1810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workbookViewId="0"/>
  </sheetViews>
  <sheetFormatPr baseColWidth="10" defaultColWidth="9.140625" defaultRowHeight="16.5" x14ac:dyDescent="0.3"/>
  <cols>
    <col min="1" max="2" width="20.7109375" style="1" customWidth="1"/>
    <col min="3" max="3" width="48" style="1" bestFit="1" customWidth="1"/>
  </cols>
  <sheetData>
    <row r="1" spans="1:3" x14ac:dyDescent="0.3">
      <c r="A1" s="2" t="s">
        <v>21</v>
      </c>
    </row>
    <row r="3" spans="1:3" x14ac:dyDescent="0.25">
      <c r="A3" s="2" t="s">
        <v>14</v>
      </c>
      <c r="B3" s="2" t="s">
        <v>18</v>
      </c>
      <c r="C3" s="2" t="s">
        <v>19</v>
      </c>
    </row>
    <row r="4" spans="1:3" x14ac:dyDescent="0.3">
      <c r="A4" s="1">
        <v>2000</v>
      </c>
      <c r="B4" s="1">
        <v>414</v>
      </c>
      <c r="C4" s="1">
        <v>425</v>
      </c>
    </row>
    <row r="5" spans="1:3" x14ac:dyDescent="0.3">
      <c r="A5" s="1">
        <v>2001</v>
      </c>
      <c r="B5" s="1">
        <v>421</v>
      </c>
      <c r="C5" s="1">
        <v>434</v>
      </c>
    </row>
    <row r="6" spans="1:3" x14ac:dyDescent="0.3">
      <c r="A6" s="1">
        <v>2002</v>
      </c>
      <c r="B6" s="1">
        <v>429</v>
      </c>
      <c r="C6" s="1">
        <v>425</v>
      </c>
    </row>
    <row r="7" spans="1:3" x14ac:dyDescent="0.3">
      <c r="A7" s="1">
        <v>2003</v>
      </c>
      <c r="B7" s="1">
        <v>436</v>
      </c>
      <c r="C7" s="1">
        <v>409</v>
      </c>
    </row>
    <row r="8" spans="1:3" x14ac:dyDescent="0.3">
      <c r="A8" s="1">
        <v>2004</v>
      </c>
      <c r="B8" s="1">
        <v>443</v>
      </c>
      <c r="C8" s="1">
        <v>411</v>
      </c>
    </row>
    <row r="9" spans="1:3" x14ac:dyDescent="0.3">
      <c r="A9" s="1">
        <v>2005</v>
      </c>
      <c r="B9" s="1">
        <v>451</v>
      </c>
      <c r="C9" s="1">
        <v>428</v>
      </c>
    </row>
    <row r="10" spans="1:3" x14ac:dyDescent="0.3">
      <c r="A10" s="1">
        <v>2006</v>
      </c>
      <c r="B10" s="1">
        <v>458</v>
      </c>
      <c r="C10" s="1">
        <v>459</v>
      </c>
    </row>
    <row r="11" spans="1:3" x14ac:dyDescent="0.3">
      <c r="A11" s="1">
        <v>2007</v>
      </c>
      <c r="B11" s="1">
        <v>465</v>
      </c>
      <c r="C11" s="1">
        <v>474</v>
      </c>
    </row>
    <row r="12" spans="1:3" x14ac:dyDescent="0.3">
      <c r="A12" s="1">
        <v>2008</v>
      </c>
      <c r="B12" s="1">
        <v>473</v>
      </c>
      <c r="C12" s="1">
        <v>501</v>
      </c>
    </row>
    <row r="13" spans="1:3" x14ac:dyDescent="0.3">
      <c r="A13" s="1">
        <v>2009</v>
      </c>
      <c r="B13" s="1">
        <v>481</v>
      </c>
      <c r="C13" s="1">
        <v>491</v>
      </c>
    </row>
    <row r="14" spans="1:3" x14ac:dyDescent="0.3">
      <c r="A14" s="1">
        <v>2010</v>
      </c>
      <c r="B14" s="1">
        <v>489</v>
      </c>
      <c r="C14" s="1">
        <v>479</v>
      </c>
    </row>
    <row r="15" spans="1:3" x14ac:dyDescent="0.3">
      <c r="A15" s="1">
        <v>2011</v>
      </c>
      <c r="B15" s="1">
        <v>498</v>
      </c>
      <c r="C15" s="1">
        <v>500</v>
      </c>
    </row>
    <row r="16" spans="1:3" x14ac:dyDescent="0.3">
      <c r="A16" s="1">
        <v>2012</v>
      </c>
      <c r="B16" s="1">
        <v>507</v>
      </c>
      <c r="C16" s="1">
        <v>520</v>
      </c>
    </row>
    <row r="17" spans="1:3" x14ac:dyDescent="0.3">
      <c r="A17" s="1">
        <v>2013</v>
      </c>
      <c r="B17" s="1">
        <v>516</v>
      </c>
      <c r="C17" s="1">
        <v>533</v>
      </c>
    </row>
    <row r="18" spans="1:3" x14ac:dyDescent="0.3">
      <c r="A18" s="1">
        <v>2014</v>
      </c>
      <c r="B18" s="1">
        <v>525</v>
      </c>
      <c r="C18" s="1">
        <v>527</v>
      </c>
    </row>
    <row r="19" spans="1:3" x14ac:dyDescent="0.3">
      <c r="A19" s="1">
        <v>2015</v>
      </c>
      <c r="B19" s="1">
        <v>535</v>
      </c>
      <c r="C19" s="1">
        <v>533</v>
      </c>
    </row>
    <row r="20" spans="1:3" x14ac:dyDescent="0.3">
      <c r="A20" s="1">
        <v>2016</v>
      </c>
      <c r="B20" s="1">
        <v>545</v>
      </c>
      <c r="C20" s="1">
        <v>536</v>
      </c>
    </row>
    <row r="21" spans="1:3" x14ac:dyDescent="0.3">
      <c r="A21" s="1">
        <v>2017</v>
      </c>
      <c r="B21" s="1">
        <v>555</v>
      </c>
      <c r="C21" s="1">
        <v>535</v>
      </c>
    </row>
    <row r="22" spans="1:3" x14ac:dyDescent="0.3">
      <c r="A22" s="1">
        <v>2018</v>
      </c>
      <c r="B22" s="1">
        <v>566</v>
      </c>
      <c r="C22" s="1">
        <v>546</v>
      </c>
    </row>
    <row r="23" spans="1:3" x14ac:dyDescent="0.3">
      <c r="A23" s="1">
        <v>2019</v>
      </c>
      <c r="B23" s="1">
        <v>577</v>
      </c>
      <c r="C23" s="1">
        <v>560</v>
      </c>
    </row>
    <row r="24" spans="1:3" x14ac:dyDescent="0.3">
      <c r="A24" s="1">
        <v>2020</v>
      </c>
      <c r="B24" s="1">
        <v>589</v>
      </c>
      <c r="C24" s="1">
        <v>555</v>
      </c>
    </row>
    <row r="25" spans="1:3" x14ac:dyDescent="0.3">
      <c r="A25" s="1">
        <v>2021</v>
      </c>
      <c r="B25" s="1">
        <v>601</v>
      </c>
      <c r="C25" s="1">
        <v>579</v>
      </c>
    </row>
    <row r="26" spans="1:3" x14ac:dyDescent="0.3">
      <c r="A26" s="1">
        <v>2022</v>
      </c>
      <c r="B26" s="1">
        <v>612</v>
      </c>
      <c r="C26" s="1">
        <v>656</v>
      </c>
    </row>
    <row r="27" spans="1:3" x14ac:dyDescent="0.3">
      <c r="A27" s="1">
        <v>2023</v>
      </c>
      <c r="B27" s="1">
        <v>623</v>
      </c>
      <c r="C27" s="1">
        <v>641</v>
      </c>
    </row>
    <row r="28" spans="1:3" x14ac:dyDescent="0.3">
      <c r="A28" s="1">
        <v>2024</v>
      </c>
      <c r="B28" s="1">
        <v>633</v>
      </c>
      <c r="C28" s="1">
        <v>657</v>
      </c>
    </row>
    <row r="29" spans="1:3" x14ac:dyDescent="0.3">
      <c r="A29" s="1">
        <v>2025</v>
      </c>
      <c r="B29" s="1">
        <v>641</v>
      </c>
      <c r="C29" s="1">
        <v>657</v>
      </c>
    </row>
    <row r="30" spans="1:3" x14ac:dyDescent="0.3">
      <c r="A30" s="1">
        <v>2026</v>
      </c>
      <c r="B30" s="1">
        <v>649</v>
      </c>
      <c r="C30" s="1">
        <v>669</v>
      </c>
    </row>
    <row r="31" spans="1:3" x14ac:dyDescent="0.3">
      <c r="A31" s="1">
        <v>2027</v>
      </c>
      <c r="B31" s="1">
        <v>655</v>
      </c>
      <c r="C31" s="1">
        <v>675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workbookViewId="0"/>
  </sheetViews>
  <sheetFormatPr baseColWidth="10" defaultColWidth="9.140625" defaultRowHeight="16.5" x14ac:dyDescent="0.3"/>
  <cols>
    <col min="1" max="2" width="20.7109375" style="1" customWidth="1"/>
    <col min="3" max="3" width="48" style="1" bestFit="1" customWidth="1"/>
  </cols>
  <sheetData>
    <row r="1" spans="1:3" x14ac:dyDescent="0.3">
      <c r="A1" s="2" t="s">
        <v>22</v>
      </c>
    </row>
    <row r="3" spans="1:3" x14ac:dyDescent="0.25">
      <c r="A3" s="2" t="s">
        <v>14</v>
      </c>
      <c r="B3" s="2" t="s">
        <v>18</v>
      </c>
      <c r="C3" s="2" t="s">
        <v>19</v>
      </c>
    </row>
    <row r="4" spans="1:3" x14ac:dyDescent="0.3">
      <c r="A4" s="1">
        <v>2000</v>
      </c>
      <c r="B4" s="1">
        <v>43</v>
      </c>
      <c r="C4" s="1">
        <v>52</v>
      </c>
    </row>
    <row r="5" spans="1:3" x14ac:dyDescent="0.3">
      <c r="A5" s="1">
        <v>2001</v>
      </c>
      <c r="B5" s="1">
        <v>45</v>
      </c>
      <c r="C5" s="1">
        <v>49</v>
      </c>
    </row>
    <row r="6" spans="1:3" x14ac:dyDescent="0.3">
      <c r="A6" s="1">
        <v>2002</v>
      </c>
      <c r="B6" s="1">
        <v>47</v>
      </c>
      <c r="C6" s="1">
        <v>49</v>
      </c>
    </row>
    <row r="7" spans="1:3" x14ac:dyDescent="0.3">
      <c r="A7" s="1">
        <v>2003</v>
      </c>
      <c r="B7" s="1">
        <v>50</v>
      </c>
      <c r="C7" s="1">
        <v>39</v>
      </c>
    </row>
    <row r="8" spans="1:3" x14ac:dyDescent="0.3">
      <c r="A8" s="1">
        <v>2004</v>
      </c>
      <c r="B8" s="1">
        <v>52</v>
      </c>
      <c r="C8" s="1">
        <v>34</v>
      </c>
    </row>
    <row r="9" spans="1:3" x14ac:dyDescent="0.3">
      <c r="A9" s="1">
        <v>2005</v>
      </c>
      <c r="B9" s="1">
        <v>55</v>
      </c>
      <c r="C9" s="1">
        <v>51</v>
      </c>
    </row>
    <row r="10" spans="1:3" x14ac:dyDescent="0.3">
      <c r="A10" s="1">
        <v>2006</v>
      </c>
      <c r="B10" s="1">
        <v>57</v>
      </c>
      <c r="C10" s="1">
        <v>55</v>
      </c>
    </row>
    <row r="11" spans="1:3" x14ac:dyDescent="0.3">
      <c r="A11" s="1">
        <v>2007</v>
      </c>
      <c r="B11" s="1">
        <v>59</v>
      </c>
      <c r="C11" s="1">
        <v>83</v>
      </c>
    </row>
    <row r="12" spans="1:3" x14ac:dyDescent="0.3">
      <c r="A12" s="1">
        <v>2008</v>
      </c>
      <c r="B12" s="1">
        <v>62</v>
      </c>
      <c r="C12" s="1">
        <v>81</v>
      </c>
    </row>
    <row r="13" spans="1:3" x14ac:dyDescent="0.3">
      <c r="A13" s="1">
        <v>2009</v>
      </c>
      <c r="B13" s="1">
        <v>64</v>
      </c>
      <c r="C13" s="1">
        <v>71</v>
      </c>
    </row>
    <row r="14" spans="1:3" x14ac:dyDescent="0.3">
      <c r="A14" s="1">
        <v>2010</v>
      </c>
      <c r="B14" s="1">
        <v>66</v>
      </c>
      <c r="C14" s="1">
        <v>85</v>
      </c>
    </row>
    <row r="15" spans="1:3" x14ac:dyDescent="0.3">
      <c r="A15" s="1">
        <v>2011</v>
      </c>
      <c r="B15" s="1">
        <v>67</v>
      </c>
      <c r="C15" s="1">
        <v>83</v>
      </c>
    </row>
    <row r="16" spans="1:3" x14ac:dyDescent="0.3">
      <c r="A16" s="1">
        <v>2012</v>
      </c>
      <c r="B16" s="1">
        <v>69</v>
      </c>
      <c r="C16" s="1">
        <v>72</v>
      </c>
    </row>
    <row r="17" spans="1:3" x14ac:dyDescent="0.3">
      <c r="A17" s="1">
        <v>2013</v>
      </c>
      <c r="B17" s="1">
        <v>70</v>
      </c>
      <c r="C17" s="1">
        <v>69</v>
      </c>
    </row>
    <row r="18" spans="1:3" x14ac:dyDescent="0.3">
      <c r="A18" s="1">
        <v>2014</v>
      </c>
      <c r="B18" s="1">
        <v>72</v>
      </c>
      <c r="C18" s="1">
        <v>64</v>
      </c>
    </row>
    <row r="19" spans="1:3" x14ac:dyDescent="0.3">
      <c r="A19" s="1">
        <v>2015</v>
      </c>
      <c r="B19" s="1">
        <v>73</v>
      </c>
      <c r="C19" s="1">
        <v>52</v>
      </c>
    </row>
    <row r="20" spans="1:3" x14ac:dyDescent="0.3">
      <c r="A20" s="1">
        <v>2016</v>
      </c>
      <c r="B20" s="1">
        <v>75</v>
      </c>
      <c r="C20" s="1">
        <v>51</v>
      </c>
    </row>
    <row r="21" spans="1:3" x14ac:dyDescent="0.3">
      <c r="A21" s="1">
        <v>2017</v>
      </c>
      <c r="B21" s="1">
        <v>77</v>
      </c>
      <c r="C21" s="1">
        <v>72</v>
      </c>
    </row>
    <row r="22" spans="1:3" x14ac:dyDescent="0.3">
      <c r="A22" s="1">
        <v>2018</v>
      </c>
      <c r="B22" s="1">
        <v>79</v>
      </c>
      <c r="C22" s="1">
        <v>64</v>
      </c>
    </row>
    <row r="23" spans="1:3" x14ac:dyDescent="0.3">
      <c r="A23" s="1">
        <v>2019</v>
      </c>
      <c r="B23" s="1">
        <v>80</v>
      </c>
      <c r="C23" s="1">
        <v>74</v>
      </c>
    </row>
    <row r="24" spans="1:3" x14ac:dyDescent="0.3">
      <c r="A24" s="1">
        <v>2020</v>
      </c>
      <c r="B24" s="1">
        <v>82</v>
      </c>
      <c r="C24" s="1">
        <v>87</v>
      </c>
    </row>
    <row r="25" spans="1:3" x14ac:dyDescent="0.3">
      <c r="A25" s="1">
        <v>2021</v>
      </c>
      <c r="B25" s="1">
        <v>84</v>
      </c>
      <c r="C25" s="1">
        <v>67</v>
      </c>
    </row>
    <row r="26" spans="1:3" x14ac:dyDescent="0.3">
      <c r="A26" s="1">
        <v>2022</v>
      </c>
      <c r="B26" s="1">
        <v>86</v>
      </c>
      <c r="C26" s="1">
        <v>105</v>
      </c>
    </row>
    <row r="27" spans="1:3" x14ac:dyDescent="0.3">
      <c r="A27" s="1">
        <v>2023</v>
      </c>
      <c r="B27" s="1">
        <v>88</v>
      </c>
      <c r="C27" s="1">
        <v>134</v>
      </c>
    </row>
    <row r="28" spans="1:3" x14ac:dyDescent="0.3">
      <c r="A28" s="1">
        <v>2024</v>
      </c>
      <c r="B28" s="1">
        <v>89</v>
      </c>
      <c r="C28" s="1">
        <v>108</v>
      </c>
    </row>
    <row r="29" spans="1:3" x14ac:dyDescent="0.3">
      <c r="A29" s="1">
        <v>2025</v>
      </c>
      <c r="B29" s="1">
        <v>90</v>
      </c>
      <c r="C29" s="1">
        <v>81</v>
      </c>
    </row>
    <row r="30" spans="1:3" x14ac:dyDescent="0.3">
      <c r="A30" s="1">
        <v>2026</v>
      </c>
      <c r="B30" s="1">
        <v>91</v>
      </c>
      <c r="C30" s="1">
        <v>111</v>
      </c>
    </row>
    <row r="31" spans="1:3" x14ac:dyDescent="0.3">
      <c r="A31" s="1">
        <v>2027</v>
      </c>
      <c r="B31" s="1">
        <v>92</v>
      </c>
      <c r="C31" s="1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baseColWidth="10" defaultColWidth="9.140625" defaultRowHeight="16.5" x14ac:dyDescent="0.3"/>
  <cols>
    <col min="1" max="2" width="20.7109375" style="1" customWidth="1"/>
    <col min="3" max="3" width="48" style="1" bestFit="1" customWidth="1"/>
  </cols>
  <sheetData>
    <row r="1" spans="1:3" x14ac:dyDescent="0.3">
      <c r="A1" s="2" t="s">
        <v>23</v>
      </c>
    </row>
    <row r="3" spans="1:3" x14ac:dyDescent="0.25">
      <c r="A3" s="2" t="s">
        <v>14</v>
      </c>
      <c r="B3" s="2" t="s">
        <v>18</v>
      </c>
      <c r="C3" s="2" t="s">
        <v>19</v>
      </c>
    </row>
    <row r="4" spans="1:3" x14ac:dyDescent="0.3">
      <c r="A4" s="1">
        <v>2000</v>
      </c>
      <c r="B4" s="1">
        <v>240</v>
      </c>
      <c r="C4" s="1">
        <v>241</v>
      </c>
    </row>
    <row r="5" spans="1:3" x14ac:dyDescent="0.3">
      <c r="A5" s="1">
        <v>2001</v>
      </c>
      <c r="B5" s="1">
        <v>246</v>
      </c>
      <c r="C5" s="1">
        <v>244</v>
      </c>
    </row>
    <row r="6" spans="1:3" x14ac:dyDescent="0.3">
      <c r="A6" s="1">
        <v>2002</v>
      </c>
      <c r="B6" s="1">
        <v>252</v>
      </c>
      <c r="C6" s="1">
        <v>243</v>
      </c>
    </row>
    <row r="7" spans="1:3" x14ac:dyDescent="0.3">
      <c r="A7" s="1">
        <v>2003</v>
      </c>
      <c r="B7" s="1">
        <v>258</v>
      </c>
      <c r="C7" s="1">
        <v>242</v>
      </c>
    </row>
    <row r="8" spans="1:3" x14ac:dyDescent="0.3">
      <c r="A8" s="1">
        <v>2004</v>
      </c>
      <c r="B8" s="1">
        <v>264</v>
      </c>
      <c r="C8" s="1">
        <v>257</v>
      </c>
    </row>
    <row r="9" spans="1:3" x14ac:dyDescent="0.3">
      <c r="A9" s="1">
        <v>2005</v>
      </c>
      <c r="B9" s="1">
        <v>270</v>
      </c>
      <c r="C9" s="1">
        <v>272</v>
      </c>
    </row>
    <row r="10" spans="1:3" x14ac:dyDescent="0.3">
      <c r="A10" s="1">
        <v>2006</v>
      </c>
      <c r="B10" s="1">
        <v>275</v>
      </c>
      <c r="C10" s="1">
        <v>296</v>
      </c>
    </row>
    <row r="11" spans="1:3" x14ac:dyDescent="0.3">
      <c r="A11" s="1">
        <v>2007</v>
      </c>
      <c r="B11" s="1">
        <v>281</v>
      </c>
      <c r="C11" s="1">
        <v>318</v>
      </c>
    </row>
    <row r="12" spans="1:3" x14ac:dyDescent="0.3">
      <c r="A12" s="1">
        <v>2008</v>
      </c>
      <c r="B12" s="1">
        <v>286</v>
      </c>
      <c r="C12" s="1">
        <v>302</v>
      </c>
    </row>
    <row r="13" spans="1:3" x14ac:dyDescent="0.3">
      <c r="A13" s="1">
        <v>2009</v>
      </c>
      <c r="B13" s="1">
        <v>291</v>
      </c>
      <c r="C13" s="1">
        <v>281</v>
      </c>
    </row>
    <row r="14" spans="1:3" x14ac:dyDescent="0.3">
      <c r="A14" s="1">
        <v>2010</v>
      </c>
      <c r="B14" s="1">
        <v>296</v>
      </c>
      <c r="C14" s="1">
        <v>293</v>
      </c>
    </row>
    <row r="15" spans="1:3" x14ac:dyDescent="0.3">
      <c r="A15" s="1">
        <v>2011</v>
      </c>
      <c r="B15" s="1">
        <v>300</v>
      </c>
      <c r="C15" s="1">
        <v>303</v>
      </c>
    </row>
    <row r="16" spans="1:3" x14ac:dyDescent="0.3">
      <c r="A16" s="1">
        <v>2012</v>
      </c>
      <c r="B16" s="1">
        <v>304</v>
      </c>
      <c r="C16" s="1">
        <v>316</v>
      </c>
    </row>
    <row r="17" spans="1:3" x14ac:dyDescent="0.3">
      <c r="A17" s="1">
        <v>2013</v>
      </c>
      <c r="B17" s="1">
        <v>308</v>
      </c>
      <c r="C17" s="1">
        <v>318</v>
      </c>
    </row>
    <row r="18" spans="1:3" x14ac:dyDescent="0.3">
      <c r="A18" s="1">
        <v>2014</v>
      </c>
      <c r="B18" s="1">
        <v>311</v>
      </c>
      <c r="C18" s="1">
        <v>315</v>
      </c>
    </row>
    <row r="19" spans="1:3" x14ac:dyDescent="0.3">
      <c r="A19" s="1">
        <v>2015</v>
      </c>
      <c r="B19" s="1">
        <v>314</v>
      </c>
      <c r="C19" s="1">
        <v>320</v>
      </c>
    </row>
    <row r="20" spans="1:3" x14ac:dyDescent="0.3">
      <c r="A20" s="1">
        <v>2016</v>
      </c>
      <c r="B20" s="1">
        <v>316</v>
      </c>
      <c r="C20" s="1">
        <v>322</v>
      </c>
    </row>
    <row r="21" spans="1:3" x14ac:dyDescent="0.3">
      <c r="A21" s="1">
        <v>2017</v>
      </c>
      <c r="B21" s="1">
        <v>318</v>
      </c>
      <c r="C21" s="1">
        <v>326</v>
      </c>
    </row>
    <row r="22" spans="1:3" x14ac:dyDescent="0.3">
      <c r="A22" s="1">
        <v>2018</v>
      </c>
      <c r="B22" s="1">
        <v>320</v>
      </c>
      <c r="C22" s="1">
        <v>327</v>
      </c>
    </row>
    <row r="23" spans="1:3" x14ac:dyDescent="0.3">
      <c r="A23" s="1">
        <v>2019</v>
      </c>
      <c r="B23" s="1">
        <v>321</v>
      </c>
      <c r="C23" s="1">
        <v>331</v>
      </c>
    </row>
    <row r="24" spans="1:3" x14ac:dyDescent="0.3">
      <c r="A24" s="1">
        <v>2020</v>
      </c>
      <c r="B24" s="1">
        <v>322</v>
      </c>
      <c r="C24" s="1">
        <v>339</v>
      </c>
    </row>
    <row r="25" spans="1:3" x14ac:dyDescent="0.3">
      <c r="A25" s="1">
        <v>2021</v>
      </c>
      <c r="B25" s="1">
        <v>323</v>
      </c>
      <c r="C25" s="1">
        <v>342</v>
      </c>
    </row>
    <row r="26" spans="1:3" x14ac:dyDescent="0.3">
      <c r="A26" s="1">
        <v>2022</v>
      </c>
      <c r="B26" s="1">
        <v>324</v>
      </c>
      <c r="C26" s="1">
        <v>325</v>
      </c>
    </row>
    <row r="27" spans="1:3" x14ac:dyDescent="0.3">
      <c r="A27" s="1">
        <v>2023</v>
      </c>
      <c r="B27" s="1">
        <v>324</v>
      </c>
      <c r="C27" s="1">
        <v>315</v>
      </c>
    </row>
    <row r="28" spans="1:3" x14ac:dyDescent="0.3">
      <c r="A28" s="1">
        <v>2024</v>
      </c>
      <c r="B28" s="1">
        <v>325</v>
      </c>
      <c r="C28" s="1">
        <v>313</v>
      </c>
    </row>
    <row r="29" spans="1:3" x14ac:dyDescent="0.3">
      <c r="A29" s="1">
        <v>2025</v>
      </c>
      <c r="B29" s="1">
        <v>325</v>
      </c>
      <c r="C29" s="1">
        <v>313</v>
      </c>
    </row>
    <row r="30" spans="1:3" x14ac:dyDescent="0.3">
      <c r="A30" s="1">
        <v>2026</v>
      </c>
      <c r="B30" s="1">
        <v>326</v>
      </c>
      <c r="C30" s="1">
        <v>318</v>
      </c>
    </row>
    <row r="31" spans="1:3" x14ac:dyDescent="0.3">
      <c r="A31" s="1">
        <v>2027</v>
      </c>
      <c r="B31" s="1">
        <v>327</v>
      </c>
      <c r="C31" s="1">
        <v>323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1"/>
  <sheetViews>
    <sheetView workbookViewId="0"/>
  </sheetViews>
  <sheetFormatPr baseColWidth="10" defaultColWidth="9.140625" defaultRowHeight="16.5" x14ac:dyDescent="0.3"/>
  <cols>
    <col min="1" max="2" width="20.7109375" style="1" customWidth="1"/>
    <col min="3" max="3" width="30.5703125" style="1" bestFit="1" customWidth="1"/>
  </cols>
  <sheetData>
    <row r="1" spans="1:3" x14ac:dyDescent="0.3">
      <c r="A1" s="2" t="s">
        <v>25</v>
      </c>
    </row>
    <row r="3" spans="1:3" x14ac:dyDescent="0.25">
      <c r="A3" s="2" t="s">
        <v>14</v>
      </c>
      <c r="B3" s="2" t="s">
        <v>18</v>
      </c>
      <c r="C3" s="2" t="s">
        <v>24</v>
      </c>
    </row>
    <row r="4" spans="1:3" x14ac:dyDescent="0.3">
      <c r="A4" s="1">
        <v>2000</v>
      </c>
      <c r="B4" s="1">
        <v>77</v>
      </c>
      <c r="C4" s="1">
        <v>59</v>
      </c>
    </row>
    <row r="5" spans="1:3" x14ac:dyDescent="0.3">
      <c r="A5" s="1">
        <v>2001</v>
      </c>
      <c r="B5" s="1">
        <v>73</v>
      </c>
      <c r="C5" s="1">
        <v>60</v>
      </c>
    </row>
    <row r="6" spans="1:3" x14ac:dyDescent="0.3">
      <c r="A6" s="1">
        <v>2002</v>
      </c>
      <c r="B6" s="1">
        <v>70</v>
      </c>
      <c r="C6" s="1">
        <v>68</v>
      </c>
    </row>
    <row r="7" spans="1:3" x14ac:dyDescent="0.3">
      <c r="A7" s="1">
        <v>2003</v>
      </c>
      <c r="B7" s="1">
        <v>67</v>
      </c>
      <c r="C7" s="1">
        <v>87</v>
      </c>
    </row>
    <row r="8" spans="1:3" x14ac:dyDescent="0.3">
      <c r="A8" s="1">
        <v>2004</v>
      </c>
      <c r="B8" s="1">
        <v>65</v>
      </c>
      <c r="C8" s="1">
        <v>88</v>
      </c>
    </row>
    <row r="9" spans="1:3" x14ac:dyDescent="0.3">
      <c r="A9" s="1">
        <v>2005</v>
      </c>
      <c r="B9" s="1">
        <v>62</v>
      </c>
      <c r="C9" s="1">
        <v>75</v>
      </c>
    </row>
    <row r="10" spans="1:3" x14ac:dyDescent="0.3">
      <c r="A10" s="1">
        <v>2006</v>
      </c>
      <c r="B10" s="1">
        <v>60</v>
      </c>
      <c r="C10" s="1">
        <v>48</v>
      </c>
    </row>
    <row r="11" spans="1:3" x14ac:dyDescent="0.3">
      <c r="A11" s="1">
        <v>2007</v>
      </c>
      <c r="B11" s="1">
        <v>59</v>
      </c>
      <c r="C11" s="1">
        <v>31</v>
      </c>
    </row>
    <row r="12" spans="1:3" x14ac:dyDescent="0.3">
      <c r="A12" s="1">
        <v>2008</v>
      </c>
      <c r="B12" s="1">
        <v>57</v>
      </c>
      <c r="C12" s="1">
        <v>28</v>
      </c>
    </row>
    <row r="13" spans="1:3" x14ac:dyDescent="0.3">
      <c r="A13" s="1">
        <v>2009</v>
      </c>
      <c r="B13" s="1">
        <v>57</v>
      </c>
      <c r="C13" s="1">
        <v>61</v>
      </c>
    </row>
    <row r="14" spans="1:3" x14ac:dyDescent="0.3">
      <c r="A14" s="1">
        <v>2010</v>
      </c>
      <c r="B14" s="1">
        <v>56</v>
      </c>
      <c r="C14" s="1">
        <v>69</v>
      </c>
    </row>
    <row r="15" spans="1:3" x14ac:dyDescent="0.3">
      <c r="A15" s="1">
        <v>2011</v>
      </c>
      <c r="B15" s="1">
        <v>56</v>
      </c>
      <c r="C15" s="1">
        <v>59</v>
      </c>
    </row>
    <row r="16" spans="1:3" x14ac:dyDescent="0.3">
      <c r="A16" s="1">
        <v>2012</v>
      </c>
      <c r="B16" s="1">
        <v>56</v>
      </c>
      <c r="C16" s="1">
        <v>53</v>
      </c>
    </row>
    <row r="17" spans="1:3" x14ac:dyDescent="0.3">
      <c r="A17" s="1">
        <v>2013</v>
      </c>
      <c r="B17" s="1">
        <v>56</v>
      </c>
      <c r="C17" s="1">
        <v>54</v>
      </c>
    </row>
    <row r="18" spans="1:3" x14ac:dyDescent="0.3">
      <c r="A18" s="1">
        <v>2014</v>
      </c>
      <c r="B18" s="1">
        <v>56</v>
      </c>
      <c r="C18" s="1">
        <v>59</v>
      </c>
    </row>
    <row r="19" spans="1:3" x14ac:dyDescent="0.3">
      <c r="A19" s="1">
        <v>2015</v>
      </c>
      <c r="B19" s="1">
        <v>56</v>
      </c>
      <c r="C19" s="1">
        <v>67</v>
      </c>
    </row>
    <row r="20" spans="1:3" x14ac:dyDescent="0.3">
      <c r="A20" s="1">
        <v>2016</v>
      </c>
      <c r="B20" s="1">
        <v>56</v>
      </c>
      <c r="C20" s="1">
        <v>75</v>
      </c>
    </row>
    <row r="21" spans="1:3" x14ac:dyDescent="0.3">
      <c r="A21" s="1">
        <v>2017</v>
      </c>
      <c r="B21" s="1">
        <v>55</v>
      </c>
      <c r="C21" s="1">
        <v>66</v>
      </c>
    </row>
    <row r="22" spans="1:3" x14ac:dyDescent="0.3">
      <c r="A22" s="1">
        <v>2018</v>
      </c>
      <c r="B22" s="1">
        <v>55</v>
      </c>
      <c r="C22" s="1">
        <v>50</v>
      </c>
    </row>
    <row r="23" spans="1:3" x14ac:dyDescent="0.3">
      <c r="A23" s="1">
        <v>2019</v>
      </c>
      <c r="B23" s="1">
        <v>54</v>
      </c>
      <c r="C23" s="1">
        <v>43</v>
      </c>
    </row>
    <row r="24" spans="1:3" x14ac:dyDescent="0.3">
      <c r="A24" s="1">
        <v>2020</v>
      </c>
      <c r="B24" s="1">
        <v>53</v>
      </c>
      <c r="C24" s="1">
        <v>93</v>
      </c>
    </row>
    <row r="25" spans="1:3" x14ac:dyDescent="0.3">
      <c r="A25" s="1">
        <v>2021</v>
      </c>
      <c r="B25" s="1">
        <v>52</v>
      </c>
      <c r="C25" s="1">
        <v>80</v>
      </c>
    </row>
    <row r="26" spans="1:3" x14ac:dyDescent="0.3">
      <c r="A26" s="1">
        <v>2022</v>
      </c>
      <c r="B26" s="1">
        <v>51</v>
      </c>
      <c r="C26" s="1">
        <v>38</v>
      </c>
    </row>
    <row r="27" spans="1:3" x14ac:dyDescent="0.3">
      <c r="A27" s="1">
        <v>2023</v>
      </c>
      <c r="B27" s="1">
        <v>50</v>
      </c>
      <c r="C27" s="1">
        <v>35</v>
      </c>
    </row>
    <row r="28" spans="1:3" x14ac:dyDescent="0.3">
      <c r="A28" s="1">
        <v>2024</v>
      </c>
      <c r="B28" s="1">
        <v>50</v>
      </c>
      <c r="C28" s="1">
        <v>42</v>
      </c>
    </row>
    <row r="29" spans="1:3" x14ac:dyDescent="0.3">
      <c r="A29" s="1">
        <v>2025</v>
      </c>
      <c r="B29" s="1">
        <v>49</v>
      </c>
      <c r="C29" s="1">
        <v>46</v>
      </c>
    </row>
    <row r="30" spans="1:3" x14ac:dyDescent="0.3">
      <c r="A30" s="1">
        <v>2026</v>
      </c>
      <c r="B30" s="1">
        <v>48</v>
      </c>
      <c r="C30" s="1">
        <v>47</v>
      </c>
    </row>
    <row r="31" spans="1:3" x14ac:dyDescent="0.3">
      <c r="A31" s="1">
        <v>2027</v>
      </c>
      <c r="B31" s="1">
        <v>48</v>
      </c>
      <c r="C31" s="1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1"/>
  <sheetViews>
    <sheetView workbookViewId="0">
      <selection activeCell="B4" sqref="B4:B31"/>
    </sheetView>
  </sheetViews>
  <sheetFormatPr baseColWidth="10" defaultColWidth="9.140625" defaultRowHeight="16.5" x14ac:dyDescent="0.3"/>
  <cols>
    <col min="1" max="2" width="20.7109375" style="1" customWidth="1"/>
  </cols>
  <sheetData>
    <row r="1" spans="1:2" x14ac:dyDescent="0.3">
      <c r="A1" s="2" t="s">
        <v>27</v>
      </c>
    </row>
    <row r="3" spans="1:2" x14ac:dyDescent="0.25">
      <c r="A3" s="2" t="s">
        <v>14</v>
      </c>
      <c r="B3" s="2" t="s">
        <v>26</v>
      </c>
    </row>
    <row r="4" spans="1:2" x14ac:dyDescent="0.3">
      <c r="A4" s="1">
        <v>2000</v>
      </c>
      <c r="B4" s="3">
        <v>2</v>
      </c>
    </row>
    <row r="5" spans="1:2" x14ac:dyDescent="0.3">
      <c r="A5" s="1">
        <v>2001</v>
      </c>
      <c r="B5" s="3">
        <v>0.4</v>
      </c>
    </row>
    <row r="6" spans="1:2" x14ac:dyDescent="0.3">
      <c r="A6" s="1">
        <v>2002</v>
      </c>
      <c r="B6" s="3">
        <v>-0.9</v>
      </c>
    </row>
    <row r="7" spans="1:2" x14ac:dyDescent="0.3">
      <c r="A7" s="1">
        <v>2003</v>
      </c>
      <c r="B7" s="3">
        <v>-3.4</v>
      </c>
    </row>
    <row r="8" spans="1:2" x14ac:dyDescent="0.3">
      <c r="A8" s="1">
        <v>2004</v>
      </c>
      <c r="B8" s="3">
        <v>-4.3</v>
      </c>
    </row>
    <row r="9" spans="1:2" x14ac:dyDescent="0.3">
      <c r="A9" s="1">
        <v>2005</v>
      </c>
      <c r="B9" s="3">
        <v>-3.8</v>
      </c>
    </row>
    <row r="10" spans="1:2" x14ac:dyDescent="0.3">
      <c r="A10" s="1">
        <v>2006</v>
      </c>
      <c r="B10" s="3">
        <v>-1</v>
      </c>
    </row>
    <row r="11" spans="1:2" x14ac:dyDescent="0.3">
      <c r="A11" s="1">
        <v>2007</v>
      </c>
      <c r="B11" s="3">
        <v>2.2999999999999998</v>
      </c>
    </row>
    <row r="12" spans="1:2" x14ac:dyDescent="0.3">
      <c r="A12" s="1">
        <v>2008</v>
      </c>
      <c r="B12" s="3">
        <v>4.0999999999999996</v>
      </c>
    </row>
    <row r="13" spans="1:2" x14ac:dyDescent="0.3">
      <c r="A13" s="1">
        <v>2009</v>
      </c>
      <c r="B13" s="3">
        <v>2.1</v>
      </c>
    </row>
    <row r="14" spans="1:2" x14ac:dyDescent="0.3">
      <c r="A14" s="1">
        <v>2010</v>
      </c>
      <c r="B14" s="3">
        <v>0.1</v>
      </c>
    </row>
    <row r="15" spans="1:2" x14ac:dyDescent="0.3">
      <c r="A15" s="1">
        <v>2011</v>
      </c>
      <c r="B15" s="3">
        <v>0.2</v>
      </c>
    </row>
    <row r="16" spans="1:2" x14ac:dyDescent="0.3">
      <c r="A16" s="1">
        <v>2012</v>
      </c>
      <c r="B16" s="3">
        <v>0.7</v>
      </c>
    </row>
    <row r="17" spans="1:2" x14ac:dyDescent="0.3">
      <c r="A17" s="1">
        <v>2013</v>
      </c>
      <c r="B17" s="3">
        <v>0.7</v>
      </c>
    </row>
    <row r="18" spans="1:2" x14ac:dyDescent="0.3">
      <c r="A18" s="1">
        <v>2014</v>
      </c>
      <c r="B18" s="3">
        <v>0.4</v>
      </c>
    </row>
    <row r="19" spans="1:2" x14ac:dyDescent="0.3">
      <c r="A19" s="1">
        <v>2015</v>
      </c>
      <c r="B19" s="3">
        <v>-0.4</v>
      </c>
    </row>
    <row r="20" spans="1:2" x14ac:dyDescent="0.3">
      <c r="A20" s="1">
        <v>2016</v>
      </c>
      <c r="B20" s="3">
        <v>-1.1000000000000001</v>
      </c>
    </row>
    <row r="21" spans="1:2" x14ac:dyDescent="0.3">
      <c r="A21" s="1">
        <v>2017</v>
      </c>
      <c r="B21" s="3">
        <v>-0.9</v>
      </c>
    </row>
    <row r="22" spans="1:2" x14ac:dyDescent="0.3">
      <c r="A22" s="1">
        <v>2018</v>
      </c>
      <c r="B22" s="3">
        <v>-0.2</v>
      </c>
    </row>
    <row r="23" spans="1:2" x14ac:dyDescent="0.3">
      <c r="A23" s="1">
        <v>2019</v>
      </c>
      <c r="B23" s="3">
        <v>0.4</v>
      </c>
    </row>
    <row r="24" spans="1:2" x14ac:dyDescent="0.3">
      <c r="A24" s="1">
        <v>2020</v>
      </c>
      <c r="B24" s="3">
        <v>-2.1</v>
      </c>
    </row>
    <row r="25" spans="1:2" x14ac:dyDescent="0.3">
      <c r="A25" s="1">
        <v>2021</v>
      </c>
      <c r="B25" s="3">
        <v>-1.7</v>
      </c>
    </row>
    <row r="26" spans="1:2" x14ac:dyDescent="0.3">
      <c r="A26" s="1">
        <v>2022</v>
      </c>
      <c r="B26" s="3">
        <v>0.8</v>
      </c>
    </row>
    <row r="27" spans="1:2" x14ac:dyDescent="0.3">
      <c r="A27" s="1">
        <v>2023</v>
      </c>
      <c r="B27" s="3">
        <v>1.1000000000000001</v>
      </c>
    </row>
    <row r="28" spans="1:2" x14ac:dyDescent="0.3">
      <c r="A28" s="1">
        <v>2024</v>
      </c>
      <c r="B28" s="3">
        <v>0.9</v>
      </c>
    </row>
    <row r="29" spans="1:2" x14ac:dyDescent="0.3">
      <c r="A29" s="1">
        <v>2025</v>
      </c>
      <c r="B29" s="3">
        <v>0.7</v>
      </c>
    </row>
    <row r="30" spans="1:2" x14ac:dyDescent="0.3">
      <c r="A30" s="1">
        <v>2026</v>
      </c>
      <c r="B30" s="3">
        <v>0.7</v>
      </c>
    </row>
    <row r="31" spans="1:2" x14ac:dyDescent="0.3">
      <c r="A31" s="1">
        <v>2027</v>
      </c>
      <c r="B31" s="3">
        <v>0.6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1"/>
  <sheetViews>
    <sheetView workbookViewId="0">
      <selection activeCell="B4" sqref="B4:C31"/>
    </sheetView>
  </sheetViews>
  <sheetFormatPr baseColWidth="10" defaultColWidth="9.140625" defaultRowHeight="16.5" x14ac:dyDescent="0.3"/>
  <cols>
    <col min="1" max="1" width="20.7109375" style="1" customWidth="1"/>
    <col min="2" max="2" width="50.140625" style="1" bestFit="1" customWidth="1"/>
    <col min="3" max="3" width="25.42578125" style="1" bestFit="1" customWidth="1"/>
  </cols>
  <sheetData>
    <row r="1" spans="1:3" x14ac:dyDescent="0.3">
      <c r="A1" s="2" t="s">
        <v>30</v>
      </c>
    </row>
    <row r="3" spans="1:3" x14ac:dyDescent="0.25">
      <c r="A3" s="2" t="s">
        <v>14</v>
      </c>
      <c r="B3" s="2" t="s">
        <v>28</v>
      </c>
      <c r="C3" s="2" t="s">
        <v>29</v>
      </c>
    </row>
    <row r="4" spans="1:3" x14ac:dyDescent="0.3">
      <c r="A4" s="1">
        <v>2000</v>
      </c>
      <c r="B4" s="3">
        <v>0.4</v>
      </c>
      <c r="C4" s="3">
        <v>0.3</v>
      </c>
    </row>
    <row r="5" spans="1:3" x14ac:dyDescent="0.3">
      <c r="A5" s="1">
        <v>2001</v>
      </c>
      <c r="B5" s="3">
        <v>-0.6</v>
      </c>
      <c r="C5" s="3">
        <v>-1.1000000000000001</v>
      </c>
    </row>
    <row r="6" spans="1:3" x14ac:dyDescent="0.3">
      <c r="A6" s="1">
        <v>2002</v>
      </c>
      <c r="B6" s="3">
        <v>-1.1000000000000001</v>
      </c>
      <c r="C6" s="3">
        <v>-1.6</v>
      </c>
    </row>
    <row r="7" spans="1:3" x14ac:dyDescent="0.3">
      <c r="A7" s="1">
        <v>2003</v>
      </c>
      <c r="B7" s="3">
        <v>-1.8</v>
      </c>
      <c r="C7" s="3">
        <v>-2.5</v>
      </c>
    </row>
    <row r="8" spans="1:3" x14ac:dyDescent="0.3">
      <c r="A8" s="1">
        <v>2004</v>
      </c>
      <c r="B8" s="3">
        <v>-0.6</v>
      </c>
      <c r="C8" s="3">
        <v>-0.8</v>
      </c>
    </row>
    <row r="9" spans="1:3" x14ac:dyDescent="0.3">
      <c r="A9" s="1">
        <v>2005</v>
      </c>
      <c r="B9" s="3">
        <v>-0.3</v>
      </c>
      <c r="C9" s="3">
        <v>0.2</v>
      </c>
    </row>
    <row r="10" spans="1:3" x14ac:dyDescent="0.3">
      <c r="A10" s="1">
        <v>2006</v>
      </c>
      <c r="B10" s="3">
        <v>0.9</v>
      </c>
      <c r="C10" s="3">
        <v>1.7</v>
      </c>
    </row>
    <row r="11" spans="1:3" x14ac:dyDescent="0.3">
      <c r="A11" s="1">
        <v>2007</v>
      </c>
      <c r="B11" s="3">
        <v>2.2000000000000002</v>
      </c>
      <c r="C11" s="3">
        <v>3.2</v>
      </c>
    </row>
    <row r="12" spans="1:3" x14ac:dyDescent="0.3">
      <c r="A12" s="1">
        <v>2008</v>
      </c>
      <c r="B12" s="3">
        <v>1.4</v>
      </c>
      <c r="C12" s="3">
        <v>1.2</v>
      </c>
    </row>
    <row r="13" spans="1:3" x14ac:dyDescent="0.3">
      <c r="A13" s="1">
        <v>2009</v>
      </c>
      <c r="B13" s="3">
        <v>-0.1</v>
      </c>
      <c r="C13" s="3">
        <v>-1.4</v>
      </c>
    </row>
    <row r="14" spans="1:3" x14ac:dyDescent="0.3">
      <c r="A14" s="1">
        <v>2010</v>
      </c>
      <c r="B14" s="3">
        <v>0.1</v>
      </c>
      <c r="C14" s="3">
        <v>-0.5</v>
      </c>
    </row>
    <row r="15" spans="1:3" x14ac:dyDescent="0.3">
      <c r="A15" s="1">
        <v>2011</v>
      </c>
      <c r="B15" s="3">
        <v>-0.2</v>
      </c>
      <c r="C15" s="3">
        <v>-0.5</v>
      </c>
    </row>
    <row r="16" spans="1:3" x14ac:dyDescent="0.3">
      <c r="A16" s="1">
        <v>2012</v>
      </c>
      <c r="B16" s="3">
        <v>0.4</v>
      </c>
      <c r="C16" s="3">
        <v>0.4</v>
      </c>
    </row>
    <row r="17" spans="1:3" x14ac:dyDescent="0.3">
      <c r="A17" s="1">
        <v>2013</v>
      </c>
      <c r="B17" s="3">
        <v>0.4</v>
      </c>
      <c r="C17" s="3">
        <v>1</v>
      </c>
    </row>
    <row r="18" spans="1:3" x14ac:dyDescent="0.3">
      <c r="A18" s="1">
        <v>2014</v>
      </c>
      <c r="B18" s="3">
        <v>0.1</v>
      </c>
      <c r="C18" s="3">
        <v>0.7</v>
      </c>
    </row>
    <row r="19" spans="1:3" x14ac:dyDescent="0.3">
      <c r="A19" s="1">
        <v>2015</v>
      </c>
      <c r="B19" s="3">
        <v>0.2</v>
      </c>
      <c r="C19" s="3">
        <v>1.3</v>
      </c>
    </row>
    <row r="20" spans="1:3" x14ac:dyDescent="0.3">
      <c r="A20" s="1">
        <v>2016</v>
      </c>
      <c r="B20" s="3">
        <v>-0.4</v>
      </c>
      <c r="C20" s="3">
        <v>0.7</v>
      </c>
    </row>
    <row r="21" spans="1:3" x14ac:dyDescent="0.3">
      <c r="A21" s="1">
        <v>2017</v>
      </c>
      <c r="B21" s="3">
        <v>-0.2</v>
      </c>
      <c r="C21" s="3">
        <v>1.3</v>
      </c>
    </row>
    <row r="22" spans="1:3" x14ac:dyDescent="0.3">
      <c r="A22" s="1">
        <v>2018</v>
      </c>
      <c r="B22" s="3">
        <v>0.6</v>
      </c>
      <c r="C22" s="3">
        <v>1.6</v>
      </c>
    </row>
    <row r="23" spans="1:3" x14ac:dyDescent="0.3">
      <c r="A23" s="1">
        <v>2019</v>
      </c>
      <c r="B23" s="3">
        <v>-0.2</v>
      </c>
      <c r="C23" s="3">
        <v>1.1000000000000001</v>
      </c>
    </row>
    <row r="24" spans="1:3" x14ac:dyDescent="0.3">
      <c r="A24" s="1">
        <v>2020</v>
      </c>
      <c r="B24" s="3">
        <v>-1.5</v>
      </c>
      <c r="C24" s="3">
        <v>-6.4</v>
      </c>
    </row>
    <row r="25" spans="1:3" x14ac:dyDescent="0.3">
      <c r="A25" s="1">
        <v>2021</v>
      </c>
      <c r="B25" s="3">
        <v>2.5</v>
      </c>
      <c r="C25" s="3">
        <v>-2.5</v>
      </c>
    </row>
    <row r="26" spans="1:3" x14ac:dyDescent="0.3">
      <c r="A26" s="1">
        <v>2022</v>
      </c>
      <c r="B26" s="3">
        <v>1.3</v>
      </c>
      <c r="C26" s="3">
        <v>3.1</v>
      </c>
    </row>
    <row r="27" spans="1:3" x14ac:dyDescent="0.3">
      <c r="A27" s="1">
        <v>2023</v>
      </c>
      <c r="B27" s="3">
        <v>-0.4</v>
      </c>
      <c r="C27" s="3">
        <v>0.1</v>
      </c>
    </row>
    <row r="28" spans="1:3" x14ac:dyDescent="0.3">
      <c r="A28" s="1">
        <v>2024</v>
      </c>
      <c r="B28" s="3">
        <v>-1.4</v>
      </c>
      <c r="C28" s="3">
        <v>-0.6</v>
      </c>
    </row>
    <row r="29" spans="1:3" x14ac:dyDescent="0.3">
      <c r="A29" s="1">
        <v>2025</v>
      </c>
      <c r="B29" s="3">
        <v>-1.8</v>
      </c>
      <c r="C29" s="3">
        <v>0.1</v>
      </c>
    </row>
    <row r="30" spans="1:3" x14ac:dyDescent="0.3">
      <c r="A30" s="1">
        <v>2026</v>
      </c>
      <c r="B30" s="3">
        <v>-1.1000000000000001</v>
      </c>
      <c r="C30" s="3">
        <v>-0.5</v>
      </c>
    </row>
    <row r="31" spans="1:3" x14ac:dyDescent="0.3">
      <c r="A31" s="1">
        <v>2027</v>
      </c>
      <c r="B31" s="3">
        <v>-0.7</v>
      </c>
      <c r="C31" s="3">
        <v>-0.7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1"/>
  <sheetViews>
    <sheetView workbookViewId="0">
      <selection activeCell="B4" sqref="B4:E31"/>
    </sheetView>
  </sheetViews>
  <sheetFormatPr baseColWidth="10" defaultColWidth="9.140625" defaultRowHeight="16.5" x14ac:dyDescent="0.3"/>
  <cols>
    <col min="1" max="5" width="20.7109375" style="1" customWidth="1"/>
  </cols>
  <sheetData>
    <row r="1" spans="1:5" x14ac:dyDescent="0.3">
      <c r="A1" s="2" t="s">
        <v>35</v>
      </c>
    </row>
    <row r="3" spans="1:5" x14ac:dyDescent="0.25">
      <c r="A3" s="2" t="s">
        <v>14</v>
      </c>
      <c r="B3" s="2" t="s">
        <v>31</v>
      </c>
      <c r="C3" s="2" t="s">
        <v>32</v>
      </c>
      <c r="D3" s="2" t="s">
        <v>33</v>
      </c>
      <c r="E3" s="2" t="s">
        <v>34</v>
      </c>
    </row>
    <row r="4" spans="1:5" x14ac:dyDescent="0.3">
      <c r="A4" s="1">
        <v>2000</v>
      </c>
      <c r="B4" s="3">
        <v>0.4</v>
      </c>
      <c r="C4" s="3">
        <v>0.4</v>
      </c>
      <c r="D4" s="3">
        <v>0.1</v>
      </c>
      <c r="E4" s="3">
        <v>0.2</v>
      </c>
    </row>
    <row r="5" spans="1:5" x14ac:dyDescent="0.3">
      <c r="A5" s="1">
        <v>2001</v>
      </c>
      <c r="B5" s="3">
        <v>0.4</v>
      </c>
      <c r="C5" s="3">
        <v>0.1</v>
      </c>
      <c r="D5" s="3">
        <v>-0.1</v>
      </c>
      <c r="E5" s="3">
        <v>0.1</v>
      </c>
    </row>
    <row r="6" spans="1:5" x14ac:dyDescent="0.3">
      <c r="A6" s="1">
        <v>2002</v>
      </c>
      <c r="B6" s="3">
        <v>-0.1</v>
      </c>
      <c r="C6" s="3">
        <v>0.1</v>
      </c>
      <c r="D6" s="3">
        <v>-0.3</v>
      </c>
      <c r="E6" s="3">
        <v>0</v>
      </c>
    </row>
    <row r="7" spans="1:5" x14ac:dyDescent="0.3">
      <c r="A7" s="1">
        <v>2003</v>
      </c>
      <c r="B7" s="3">
        <v>-0.9</v>
      </c>
      <c r="C7" s="3">
        <v>-0.4</v>
      </c>
      <c r="D7" s="3">
        <v>-0.7</v>
      </c>
      <c r="E7" s="3">
        <v>-0.2</v>
      </c>
    </row>
    <row r="8" spans="1:5" x14ac:dyDescent="0.3">
      <c r="A8" s="1">
        <v>2004</v>
      </c>
      <c r="B8" s="3">
        <v>-1</v>
      </c>
      <c r="C8" s="3">
        <v>-0.6</v>
      </c>
      <c r="D8" s="3">
        <v>-0.2</v>
      </c>
      <c r="E8" s="3">
        <v>-0.2</v>
      </c>
    </row>
    <row r="9" spans="1:5" x14ac:dyDescent="0.3">
      <c r="A9" s="1">
        <v>2005</v>
      </c>
      <c r="B9" s="3">
        <v>-0.7</v>
      </c>
      <c r="C9" s="3">
        <v>-0.1</v>
      </c>
      <c r="D9" s="3">
        <v>0.1</v>
      </c>
      <c r="E9" s="3">
        <v>-0.1</v>
      </c>
    </row>
    <row r="10" spans="1:5" x14ac:dyDescent="0.3">
      <c r="A10" s="1">
        <v>2006</v>
      </c>
      <c r="B10" s="3">
        <v>0</v>
      </c>
      <c r="C10" s="3">
        <v>-0.1</v>
      </c>
      <c r="D10" s="3">
        <v>0.7</v>
      </c>
      <c r="E10" s="3">
        <v>0.1</v>
      </c>
    </row>
    <row r="11" spans="1:5" x14ac:dyDescent="0.3">
      <c r="A11" s="1">
        <v>2007</v>
      </c>
      <c r="B11" s="3">
        <v>0.3</v>
      </c>
      <c r="C11" s="3">
        <v>0.7</v>
      </c>
      <c r="D11" s="3">
        <v>1.2</v>
      </c>
      <c r="E11" s="3">
        <v>0.2</v>
      </c>
    </row>
    <row r="12" spans="1:5" x14ac:dyDescent="0.3">
      <c r="A12" s="1">
        <v>2008</v>
      </c>
      <c r="B12" s="3">
        <v>0.9</v>
      </c>
      <c r="C12" s="3">
        <v>0.6</v>
      </c>
      <c r="D12" s="3">
        <v>0.5</v>
      </c>
      <c r="E12" s="3">
        <v>0.2</v>
      </c>
    </row>
    <row r="13" spans="1:5" x14ac:dyDescent="0.3">
      <c r="A13" s="1">
        <v>2009</v>
      </c>
      <c r="B13" s="3">
        <v>0.3</v>
      </c>
      <c r="C13" s="3">
        <v>0.2</v>
      </c>
      <c r="D13" s="3">
        <v>-0.3</v>
      </c>
      <c r="E13" s="3">
        <v>0</v>
      </c>
    </row>
    <row r="14" spans="1:5" x14ac:dyDescent="0.3">
      <c r="A14" s="1">
        <v>2010</v>
      </c>
      <c r="B14" s="3">
        <v>-0.3</v>
      </c>
      <c r="C14" s="3">
        <v>0.6</v>
      </c>
      <c r="D14" s="3">
        <v>-0.1</v>
      </c>
      <c r="E14" s="3">
        <v>-0.1</v>
      </c>
    </row>
    <row r="15" spans="1:5" x14ac:dyDescent="0.3">
      <c r="A15" s="1">
        <v>2011</v>
      </c>
      <c r="B15" s="3">
        <v>0.1</v>
      </c>
      <c r="C15" s="3">
        <v>0.4</v>
      </c>
      <c r="D15" s="3">
        <v>0.1</v>
      </c>
      <c r="E15" s="3">
        <v>0</v>
      </c>
    </row>
    <row r="16" spans="1:5" x14ac:dyDescent="0.3">
      <c r="A16" s="1">
        <v>2012</v>
      </c>
      <c r="B16" s="3">
        <v>0.4</v>
      </c>
      <c r="C16" s="3">
        <v>0.1</v>
      </c>
      <c r="D16" s="3">
        <v>0.3</v>
      </c>
      <c r="E16" s="3">
        <v>0</v>
      </c>
    </row>
    <row r="17" spans="1:5" x14ac:dyDescent="0.3">
      <c r="A17" s="1">
        <v>2013</v>
      </c>
      <c r="B17" s="3">
        <v>0.5</v>
      </c>
      <c r="C17" s="3">
        <v>0</v>
      </c>
      <c r="D17" s="3">
        <v>0.3</v>
      </c>
      <c r="E17" s="3">
        <v>0</v>
      </c>
    </row>
    <row r="18" spans="1:5" x14ac:dyDescent="0.3">
      <c r="A18" s="1">
        <v>2014</v>
      </c>
      <c r="B18" s="3">
        <v>0</v>
      </c>
      <c r="C18" s="3">
        <v>-0.2</v>
      </c>
      <c r="D18" s="3">
        <v>0.1</v>
      </c>
      <c r="E18" s="3">
        <v>0</v>
      </c>
    </row>
    <row r="19" spans="1:5" x14ac:dyDescent="0.3">
      <c r="A19" s="1">
        <v>2015</v>
      </c>
      <c r="B19" s="3">
        <v>-0.1</v>
      </c>
      <c r="C19" s="3">
        <v>-0.6</v>
      </c>
      <c r="D19" s="3">
        <v>0.2</v>
      </c>
      <c r="E19" s="3">
        <v>-0.1</v>
      </c>
    </row>
    <row r="20" spans="1:5" x14ac:dyDescent="0.3">
      <c r="A20" s="1">
        <v>2016</v>
      </c>
      <c r="B20" s="3">
        <v>-0.2</v>
      </c>
      <c r="C20" s="3">
        <v>-0.6</v>
      </c>
      <c r="D20" s="3">
        <v>0.2</v>
      </c>
      <c r="E20" s="3">
        <v>-0.1</v>
      </c>
    </row>
    <row r="21" spans="1:5" x14ac:dyDescent="0.3">
      <c r="A21" s="1">
        <v>2017</v>
      </c>
      <c r="B21" s="3">
        <v>-0.5</v>
      </c>
      <c r="C21" s="3">
        <v>-0.1</v>
      </c>
      <c r="D21" s="3">
        <v>0.2</v>
      </c>
      <c r="E21" s="3">
        <v>-0.1</v>
      </c>
    </row>
    <row r="22" spans="1:5" x14ac:dyDescent="0.3">
      <c r="A22" s="1">
        <v>2018</v>
      </c>
      <c r="B22" s="3">
        <v>-0.5</v>
      </c>
      <c r="C22" s="3">
        <v>-0.4</v>
      </c>
      <c r="D22" s="3">
        <v>0.2</v>
      </c>
      <c r="E22" s="3">
        <v>0</v>
      </c>
    </row>
    <row r="23" spans="1:5" x14ac:dyDescent="0.3">
      <c r="A23" s="1">
        <v>2019</v>
      </c>
      <c r="B23" s="3">
        <v>-0.4</v>
      </c>
      <c r="C23" s="3">
        <v>-0.2</v>
      </c>
      <c r="D23" s="3">
        <v>0.2</v>
      </c>
      <c r="E23" s="3">
        <v>0.1</v>
      </c>
    </row>
    <row r="24" spans="1:5" x14ac:dyDescent="0.3">
      <c r="A24" s="1">
        <v>2020</v>
      </c>
      <c r="B24" s="3">
        <v>-0.8</v>
      </c>
      <c r="C24" s="3">
        <v>0.1</v>
      </c>
      <c r="D24" s="3">
        <v>0.4</v>
      </c>
      <c r="E24" s="3">
        <v>-0.3</v>
      </c>
    </row>
    <row r="25" spans="1:5" x14ac:dyDescent="0.3">
      <c r="A25" s="1">
        <v>2021</v>
      </c>
      <c r="B25" s="3">
        <v>-0.5</v>
      </c>
      <c r="C25" s="3">
        <v>-0.4</v>
      </c>
      <c r="D25" s="3">
        <v>0.5</v>
      </c>
      <c r="E25" s="3">
        <v>-0.2</v>
      </c>
    </row>
    <row r="26" spans="1:5" x14ac:dyDescent="0.3">
      <c r="A26" s="1">
        <v>2022</v>
      </c>
      <c r="B26" s="3">
        <v>1.1000000000000001</v>
      </c>
      <c r="C26" s="3">
        <v>0.4</v>
      </c>
      <c r="D26" s="3">
        <v>0</v>
      </c>
      <c r="E26" s="3">
        <v>0.1</v>
      </c>
    </row>
    <row r="27" spans="1:5" x14ac:dyDescent="0.3">
      <c r="A27" s="1">
        <v>2023</v>
      </c>
      <c r="B27" s="3">
        <v>0.4</v>
      </c>
      <c r="C27" s="3">
        <v>1.1000000000000001</v>
      </c>
      <c r="D27" s="3">
        <v>-0.2</v>
      </c>
      <c r="E27" s="3">
        <v>0.1</v>
      </c>
    </row>
    <row r="28" spans="1:5" x14ac:dyDescent="0.3">
      <c r="A28" s="1">
        <v>2024</v>
      </c>
      <c r="B28" s="3">
        <v>0.6</v>
      </c>
      <c r="C28" s="3">
        <v>0.4</v>
      </c>
      <c r="D28" s="3">
        <v>-0.3</v>
      </c>
      <c r="E28" s="3">
        <v>0.1</v>
      </c>
    </row>
    <row r="29" spans="1:5" x14ac:dyDescent="0.3">
      <c r="A29" s="1">
        <v>2025</v>
      </c>
      <c r="B29" s="3">
        <v>0.4</v>
      </c>
      <c r="C29" s="3">
        <v>-0.2</v>
      </c>
      <c r="D29" s="3">
        <v>-0.3</v>
      </c>
      <c r="E29" s="3">
        <v>0</v>
      </c>
    </row>
    <row r="30" spans="1:5" x14ac:dyDescent="0.3">
      <c r="A30" s="1">
        <v>2026</v>
      </c>
      <c r="B30" s="3">
        <v>0.5</v>
      </c>
      <c r="C30" s="3">
        <v>0.5</v>
      </c>
      <c r="D30" s="3">
        <v>-0.2</v>
      </c>
      <c r="E30" s="3">
        <v>0</v>
      </c>
    </row>
    <row r="31" spans="1:5" x14ac:dyDescent="0.3">
      <c r="A31" s="1">
        <v>2027</v>
      </c>
      <c r="B31" s="3">
        <v>0.5</v>
      </c>
      <c r="C31" s="3">
        <v>0.2</v>
      </c>
      <c r="D31" s="3">
        <v>-0.1</v>
      </c>
      <c r="E31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2"/>
  <sheetViews>
    <sheetView workbookViewId="0">
      <selection activeCell="I21" sqref="I21"/>
    </sheetView>
  </sheetViews>
  <sheetFormatPr baseColWidth="10" defaultColWidth="9.140625" defaultRowHeight="16.5" x14ac:dyDescent="0.3"/>
  <cols>
    <col min="1" max="1" width="20.7109375" style="1" customWidth="1"/>
    <col min="2" max="2" width="46.7109375" style="1" bestFit="1" customWidth="1"/>
    <col min="3" max="3" width="23.140625" style="1" bestFit="1" customWidth="1"/>
  </cols>
  <sheetData>
    <row r="1" spans="1:3" x14ac:dyDescent="0.3">
      <c r="A1" s="2" t="s">
        <v>38</v>
      </c>
    </row>
    <row r="3" spans="1:3" x14ac:dyDescent="0.25">
      <c r="A3" s="2" t="s">
        <v>14</v>
      </c>
      <c r="B3" s="2" t="s">
        <v>36</v>
      </c>
      <c r="C3" s="2" t="s">
        <v>37</v>
      </c>
    </row>
    <row r="4" spans="1:3" x14ac:dyDescent="0.3">
      <c r="A4" s="1">
        <v>2000</v>
      </c>
      <c r="B4" s="3">
        <v>0.6</v>
      </c>
      <c r="C4" s="3">
        <v>0.4</v>
      </c>
    </row>
    <row r="5" spans="1:3" x14ac:dyDescent="0.3">
      <c r="A5" s="1">
        <v>2001</v>
      </c>
      <c r="B5" s="3">
        <v>0.1</v>
      </c>
      <c r="C5" s="3">
        <v>0.5</v>
      </c>
    </row>
    <row r="6" spans="1:3" x14ac:dyDescent="0.3">
      <c r="A6" s="1">
        <v>2002</v>
      </c>
      <c r="B6" s="3">
        <v>-0.4</v>
      </c>
      <c r="C6" s="3">
        <v>0</v>
      </c>
    </row>
    <row r="7" spans="1:3" x14ac:dyDescent="0.3">
      <c r="A7" s="1">
        <v>2003</v>
      </c>
      <c r="B7" s="3">
        <v>-1.4</v>
      </c>
      <c r="C7" s="3">
        <v>-0.7</v>
      </c>
    </row>
    <row r="8" spans="1:3" x14ac:dyDescent="0.3">
      <c r="A8" s="1">
        <v>2004</v>
      </c>
      <c r="B8" s="3">
        <v>-1.5</v>
      </c>
      <c r="C8" s="3">
        <v>-0.6</v>
      </c>
    </row>
    <row r="9" spans="1:3" x14ac:dyDescent="0.3">
      <c r="A9" s="1">
        <v>2005</v>
      </c>
      <c r="B9" s="3">
        <v>-1</v>
      </c>
      <c r="C9" s="3">
        <v>0.2</v>
      </c>
    </row>
    <row r="10" spans="1:3" x14ac:dyDescent="0.3">
      <c r="A10" s="1">
        <v>2006</v>
      </c>
      <c r="B10" s="3">
        <v>0.2</v>
      </c>
      <c r="C10" s="3">
        <v>0.6</v>
      </c>
    </row>
    <row r="11" spans="1:3" x14ac:dyDescent="0.3">
      <c r="A11" s="1">
        <v>2007</v>
      </c>
      <c r="B11" s="3">
        <v>1.4</v>
      </c>
      <c r="C11" s="3">
        <v>1</v>
      </c>
    </row>
    <row r="12" spans="1:3" x14ac:dyDescent="0.3">
      <c r="A12" s="1">
        <v>2008</v>
      </c>
      <c r="B12" s="3">
        <v>2.1</v>
      </c>
      <c r="C12" s="3">
        <v>0.2</v>
      </c>
    </row>
    <row r="13" spans="1:3" x14ac:dyDescent="0.3">
      <c r="A13" s="1">
        <v>2009</v>
      </c>
      <c r="B13" s="3">
        <v>0.6</v>
      </c>
      <c r="C13" s="3">
        <v>-0.4</v>
      </c>
    </row>
    <row r="14" spans="1:3" x14ac:dyDescent="0.3">
      <c r="A14" s="1">
        <v>2010</v>
      </c>
      <c r="B14" s="3">
        <v>-0.3</v>
      </c>
      <c r="C14" s="3">
        <v>0.4</v>
      </c>
    </row>
    <row r="15" spans="1:3" x14ac:dyDescent="0.3">
      <c r="A15" s="1">
        <v>2011</v>
      </c>
      <c r="B15" s="3">
        <v>-0.1</v>
      </c>
      <c r="C15" s="3">
        <v>0.7</v>
      </c>
    </row>
    <row r="16" spans="1:3" x14ac:dyDescent="0.3">
      <c r="A16" s="1">
        <v>2012</v>
      </c>
      <c r="B16" s="3">
        <v>0.3</v>
      </c>
      <c r="C16" s="3">
        <v>0.5</v>
      </c>
    </row>
    <row r="17" spans="1:3" x14ac:dyDescent="0.3">
      <c r="A17" s="1">
        <v>2013</v>
      </c>
      <c r="B17" s="3">
        <v>0.3</v>
      </c>
      <c r="C17" s="3">
        <v>0.4</v>
      </c>
    </row>
    <row r="18" spans="1:3" x14ac:dyDescent="0.3">
      <c r="A18" s="1">
        <v>2014</v>
      </c>
      <c r="B18" s="3">
        <v>0.2</v>
      </c>
      <c r="C18" s="3">
        <v>-0.3</v>
      </c>
    </row>
    <row r="19" spans="1:3" x14ac:dyDescent="0.3">
      <c r="A19" s="1">
        <v>2015</v>
      </c>
      <c r="B19" s="3">
        <v>-0.1</v>
      </c>
      <c r="C19" s="3">
        <v>-0.5</v>
      </c>
    </row>
    <row r="20" spans="1:3" x14ac:dyDescent="0.3">
      <c r="A20" s="1">
        <v>2016</v>
      </c>
      <c r="B20" s="3">
        <v>-0.3</v>
      </c>
      <c r="C20" s="3">
        <v>-0.5</v>
      </c>
    </row>
    <row r="21" spans="1:3" x14ac:dyDescent="0.3">
      <c r="A21" s="1">
        <v>2017</v>
      </c>
      <c r="B21" s="3">
        <v>-0.2</v>
      </c>
      <c r="C21" s="3">
        <v>-0.3</v>
      </c>
    </row>
    <row r="22" spans="1:3" x14ac:dyDescent="0.3">
      <c r="A22" s="1">
        <v>2018</v>
      </c>
      <c r="B22" s="3">
        <v>0.2</v>
      </c>
      <c r="C22" s="3">
        <v>-0.8</v>
      </c>
    </row>
    <row r="23" spans="1:3" x14ac:dyDescent="0.3">
      <c r="A23" s="1">
        <v>2019</v>
      </c>
      <c r="B23" s="3">
        <v>0.4</v>
      </c>
      <c r="C23" s="3">
        <v>-0.6</v>
      </c>
    </row>
    <row r="24" spans="1:3" x14ac:dyDescent="0.3">
      <c r="A24" s="1">
        <v>2020</v>
      </c>
      <c r="B24" s="3">
        <v>-1.1000000000000001</v>
      </c>
      <c r="C24" s="3">
        <v>0.5</v>
      </c>
    </row>
    <row r="25" spans="1:3" x14ac:dyDescent="0.3">
      <c r="A25" s="1">
        <v>2021</v>
      </c>
      <c r="B25" s="3">
        <v>-0.8</v>
      </c>
      <c r="C25" s="3">
        <v>0.1</v>
      </c>
    </row>
    <row r="26" spans="1:3" x14ac:dyDescent="0.3">
      <c r="A26" s="1">
        <v>2022</v>
      </c>
      <c r="B26" s="3">
        <v>0.5</v>
      </c>
      <c r="C26" s="3">
        <v>1.1000000000000001</v>
      </c>
    </row>
    <row r="27" spans="1:3" x14ac:dyDescent="0.3">
      <c r="A27" s="1">
        <v>2023</v>
      </c>
      <c r="B27" s="3">
        <v>0.6</v>
      </c>
      <c r="C27" s="3">
        <v>0.9</v>
      </c>
    </row>
    <row r="28" spans="1:3" x14ac:dyDescent="0.3">
      <c r="A28" s="1">
        <v>2024</v>
      </c>
      <c r="B28" s="3">
        <v>0.3</v>
      </c>
      <c r="C28" s="3">
        <v>0.6</v>
      </c>
    </row>
    <row r="29" spans="1:3" x14ac:dyDescent="0.3">
      <c r="A29" s="1">
        <v>2025</v>
      </c>
      <c r="B29" s="3">
        <v>0.1</v>
      </c>
      <c r="C29" s="3">
        <v>-0.2</v>
      </c>
    </row>
    <row r="30" spans="1:3" x14ac:dyDescent="0.3">
      <c r="A30" s="1">
        <v>2026</v>
      </c>
      <c r="B30" s="3">
        <v>0.2</v>
      </c>
      <c r="C30" s="3">
        <v>0.6</v>
      </c>
    </row>
    <row r="31" spans="1:3" x14ac:dyDescent="0.3">
      <c r="A31" s="1">
        <v>2027</v>
      </c>
      <c r="B31" s="3">
        <v>0.2</v>
      </c>
      <c r="C31" s="3">
        <v>0.3</v>
      </c>
    </row>
    <row r="32" spans="1:3" x14ac:dyDescent="0.3">
      <c r="B32" s="3"/>
      <c r="C32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9"/>
  <sheetViews>
    <sheetView workbookViewId="0">
      <selection activeCell="H13" sqref="H13"/>
    </sheetView>
  </sheetViews>
  <sheetFormatPr baseColWidth="10" defaultColWidth="9.140625" defaultRowHeight="16.5" x14ac:dyDescent="0.3"/>
  <cols>
    <col min="1" max="3" width="20.7109375" style="1" customWidth="1"/>
  </cols>
  <sheetData>
    <row r="1" spans="1:3" x14ac:dyDescent="0.3">
      <c r="A1" s="2" t="s">
        <v>40</v>
      </c>
    </row>
    <row r="3" spans="1:3" x14ac:dyDescent="0.25">
      <c r="A3" s="2" t="s">
        <v>14</v>
      </c>
      <c r="B3" s="2" t="s">
        <v>39</v>
      </c>
      <c r="C3" s="2" t="s">
        <v>18</v>
      </c>
    </row>
    <row r="4" spans="1:3" x14ac:dyDescent="0.3">
      <c r="A4" s="1">
        <v>2000</v>
      </c>
      <c r="B4" s="3">
        <v>1135.4000000000001</v>
      </c>
      <c r="C4" s="3">
        <v>1122.7</v>
      </c>
    </row>
    <row r="5" spans="1:3" x14ac:dyDescent="0.3">
      <c r="A5" s="1">
        <v>2001</v>
      </c>
      <c r="B5" s="3">
        <v>1202.8</v>
      </c>
      <c r="C5" s="3">
        <v>1194.5999999999999</v>
      </c>
    </row>
    <row r="6" spans="1:3" x14ac:dyDescent="0.3">
      <c r="A6" s="1">
        <v>2002</v>
      </c>
      <c r="B6" s="3">
        <v>1252.2</v>
      </c>
      <c r="C6" s="3">
        <v>1271.9000000000001</v>
      </c>
    </row>
    <row r="7" spans="1:3" x14ac:dyDescent="0.3">
      <c r="A7" s="1">
        <v>2003</v>
      </c>
      <c r="B7" s="3">
        <v>1304.5</v>
      </c>
      <c r="C7" s="3">
        <v>1355.2</v>
      </c>
    </row>
    <row r="8" spans="1:3" x14ac:dyDescent="0.3">
      <c r="A8" s="1">
        <v>2004</v>
      </c>
      <c r="B8" s="3">
        <v>1408.2</v>
      </c>
      <c r="C8" s="3">
        <v>1445</v>
      </c>
    </row>
    <row r="9" spans="1:3" x14ac:dyDescent="0.3">
      <c r="A9" s="1">
        <v>2005</v>
      </c>
      <c r="B9" s="3">
        <v>1520.9</v>
      </c>
      <c r="C9" s="3">
        <v>1541.9</v>
      </c>
    </row>
    <row r="10" spans="1:3" x14ac:dyDescent="0.3">
      <c r="A10" s="1">
        <v>2006</v>
      </c>
      <c r="B10" s="3">
        <v>1676.8</v>
      </c>
      <c r="C10" s="3">
        <v>1645.9</v>
      </c>
    </row>
    <row r="11" spans="1:3" x14ac:dyDescent="0.3">
      <c r="A11" s="1">
        <v>2007</v>
      </c>
      <c r="B11" s="3">
        <v>1855.9</v>
      </c>
      <c r="C11" s="3">
        <v>1755.9</v>
      </c>
    </row>
    <row r="12" spans="1:3" x14ac:dyDescent="0.3">
      <c r="A12" s="1">
        <v>2008</v>
      </c>
      <c r="B12" s="3">
        <v>1980</v>
      </c>
      <c r="C12" s="3">
        <v>1870</v>
      </c>
    </row>
    <row r="13" spans="1:3" x14ac:dyDescent="0.3">
      <c r="A13" s="1">
        <v>2009</v>
      </c>
      <c r="B13" s="3">
        <v>2006.2</v>
      </c>
      <c r="C13" s="3">
        <v>1986.4</v>
      </c>
    </row>
    <row r="14" spans="1:3" x14ac:dyDescent="0.3">
      <c r="A14" s="1">
        <v>2010</v>
      </c>
      <c r="B14" s="3">
        <v>2125.5</v>
      </c>
      <c r="C14" s="3">
        <v>2103.8000000000002</v>
      </c>
    </row>
    <row r="15" spans="1:3" x14ac:dyDescent="0.3">
      <c r="A15" s="1">
        <v>2011</v>
      </c>
      <c r="B15" s="3">
        <v>2216.4</v>
      </c>
      <c r="C15" s="3">
        <v>2221.1</v>
      </c>
    </row>
    <row r="16" spans="1:3" x14ac:dyDescent="0.3">
      <c r="A16" s="1">
        <v>2012</v>
      </c>
      <c r="B16" s="3">
        <v>2358.4</v>
      </c>
      <c r="C16" s="3">
        <v>2338.1</v>
      </c>
    </row>
    <row r="17" spans="1:3" x14ac:dyDescent="0.3">
      <c r="A17" s="1">
        <v>2013</v>
      </c>
      <c r="B17" s="3">
        <v>2493.1999999999998</v>
      </c>
      <c r="C17" s="3">
        <v>2454.8000000000002</v>
      </c>
    </row>
    <row r="18" spans="1:3" x14ac:dyDescent="0.3">
      <c r="A18" s="1">
        <v>2014</v>
      </c>
      <c r="B18" s="3">
        <v>2613.6999999999998</v>
      </c>
      <c r="C18" s="3">
        <v>2571.5</v>
      </c>
    </row>
    <row r="19" spans="1:3" x14ac:dyDescent="0.3">
      <c r="A19" s="1">
        <v>2015</v>
      </c>
      <c r="B19" s="3">
        <v>2707</v>
      </c>
      <c r="C19" s="3">
        <v>2689</v>
      </c>
    </row>
    <row r="20" spans="1:3" x14ac:dyDescent="0.3">
      <c r="A20" s="1">
        <v>2016</v>
      </c>
      <c r="B20" s="3">
        <v>2787.9</v>
      </c>
      <c r="C20" s="3">
        <v>2809.6</v>
      </c>
    </row>
    <row r="21" spans="1:3" x14ac:dyDescent="0.3">
      <c r="A21" s="1">
        <v>2017</v>
      </c>
      <c r="B21" s="3">
        <v>2904.1</v>
      </c>
      <c r="C21" s="3">
        <v>2936.2</v>
      </c>
    </row>
    <row r="22" spans="1:3" x14ac:dyDescent="0.3">
      <c r="A22" s="1">
        <v>2018</v>
      </c>
      <c r="B22" s="3">
        <v>3041.3</v>
      </c>
      <c r="C22" s="3">
        <v>3072.2</v>
      </c>
    </row>
    <row r="23" spans="1:3" x14ac:dyDescent="0.3">
      <c r="A23" s="1">
        <v>2019</v>
      </c>
      <c r="B23" s="3">
        <v>3193.8</v>
      </c>
      <c r="C23" s="3">
        <v>3220.5</v>
      </c>
    </row>
    <row r="24" spans="1:3" x14ac:dyDescent="0.3">
      <c r="A24" s="1">
        <v>2020</v>
      </c>
      <c r="B24" s="3">
        <v>3197.8</v>
      </c>
      <c r="C24" s="3">
        <v>3383.6</v>
      </c>
    </row>
    <row r="25" spans="1:3" x14ac:dyDescent="0.3">
      <c r="A25" s="1">
        <v>2021</v>
      </c>
      <c r="B25" s="3">
        <v>3458.1</v>
      </c>
      <c r="C25" s="3">
        <v>3562.9</v>
      </c>
    </row>
    <row r="26" spans="1:3" x14ac:dyDescent="0.3">
      <c r="A26" s="1">
        <v>2022</v>
      </c>
      <c r="B26" s="3">
        <v>3864.9</v>
      </c>
      <c r="C26" s="3">
        <v>3757</v>
      </c>
    </row>
    <row r="27" spans="1:3" x14ac:dyDescent="0.3">
      <c r="A27" s="1">
        <v>2023</v>
      </c>
      <c r="B27" s="3">
        <v>4021.6</v>
      </c>
      <c r="C27" s="3">
        <v>3961.7</v>
      </c>
    </row>
    <row r="28" spans="1:3" x14ac:dyDescent="0.3">
      <c r="A28" s="1">
        <v>2024</v>
      </c>
      <c r="B28" s="3">
        <v>4191.8</v>
      </c>
      <c r="C28" s="3">
        <v>4173.3999999999996</v>
      </c>
    </row>
    <row r="29" spans="1:3" x14ac:dyDescent="0.3">
      <c r="A29" s="1">
        <v>2025</v>
      </c>
      <c r="B29" s="3">
        <v>4397.7</v>
      </c>
      <c r="C29" s="3">
        <v>4388.8</v>
      </c>
    </row>
    <row r="30" spans="1:3" x14ac:dyDescent="0.3">
      <c r="A30" s="1">
        <v>2026</v>
      </c>
      <c r="B30" s="3">
        <v>4633</v>
      </c>
      <c r="C30" s="3">
        <v>4604.6000000000004</v>
      </c>
    </row>
    <row r="31" spans="1:3" x14ac:dyDescent="0.3">
      <c r="A31" s="1">
        <v>2027</v>
      </c>
      <c r="B31" s="3">
        <v>4876.8</v>
      </c>
      <c r="C31" s="3">
        <v>4817.3999999999996</v>
      </c>
    </row>
    <row r="32" spans="1:3" x14ac:dyDescent="0.3">
      <c r="A32" s="1">
        <v>2028</v>
      </c>
      <c r="B32" s="3">
        <v>5071.5</v>
      </c>
      <c r="C32" s="3">
        <v>5024.5</v>
      </c>
    </row>
    <row r="33" spans="1:3" x14ac:dyDescent="0.3">
      <c r="A33" s="1">
        <v>2029</v>
      </c>
      <c r="B33" s="3">
        <v>5258.2</v>
      </c>
      <c r="C33" s="3">
        <v>5225.6000000000004</v>
      </c>
    </row>
    <row r="34" spans="1:3" x14ac:dyDescent="0.3">
      <c r="A34" s="1">
        <v>2030</v>
      </c>
      <c r="B34" s="3">
        <v>5439.3</v>
      </c>
      <c r="C34" s="3">
        <v>5421.5</v>
      </c>
    </row>
    <row r="35" spans="1:3" x14ac:dyDescent="0.3">
      <c r="A35" s="1">
        <v>2031</v>
      </c>
      <c r="B35" s="3">
        <v>5624.2</v>
      </c>
      <c r="C35" s="3">
        <v>5613.8</v>
      </c>
    </row>
    <row r="36" spans="1:3" x14ac:dyDescent="0.3">
      <c r="A36" s="1">
        <v>2032</v>
      </c>
      <c r="B36" s="3">
        <v>5809.6</v>
      </c>
      <c r="C36" s="3">
        <v>5804.6</v>
      </c>
    </row>
    <row r="37" spans="1:3" x14ac:dyDescent="0.3">
      <c r="A37" s="1">
        <v>2033</v>
      </c>
      <c r="B37" s="3">
        <v>5995.7</v>
      </c>
      <c r="C37" s="3">
        <v>5995.6</v>
      </c>
    </row>
    <row r="38" spans="1:3" x14ac:dyDescent="0.3">
      <c r="A38" s="1">
        <v>2034</v>
      </c>
      <c r="B38" s="3">
        <v>6184.4</v>
      </c>
      <c r="C38" s="3">
        <v>6188.5</v>
      </c>
    </row>
    <row r="39" spans="1:3" x14ac:dyDescent="0.3">
      <c r="A39" s="1">
        <v>2035</v>
      </c>
      <c r="B39" s="3">
        <v>6376.2</v>
      </c>
      <c r="C39" s="3">
        <v>6384.8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8"/>
  <sheetViews>
    <sheetView workbookViewId="0">
      <selection activeCell="J13" sqref="J13"/>
    </sheetView>
  </sheetViews>
  <sheetFormatPr baseColWidth="10" defaultColWidth="9.140625" defaultRowHeight="16.5" x14ac:dyDescent="0.3"/>
  <cols>
    <col min="1" max="1" width="20.7109375" style="1" customWidth="1"/>
    <col min="2" max="2" width="35" style="1" bestFit="1" customWidth="1"/>
    <col min="3" max="3" width="37.42578125" style="1" bestFit="1" customWidth="1"/>
    <col min="4" max="4" width="20.7109375" style="1" customWidth="1"/>
  </cols>
  <sheetData>
    <row r="1" spans="1:4" x14ac:dyDescent="0.3">
      <c r="A1" s="2" t="s">
        <v>44</v>
      </c>
    </row>
    <row r="3" spans="1:4" x14ac:dyDescent="0.25">
      <c r="A3" s="2" t="s">
        <v>14</v>
      </c>
      <c r="B3" s="2" t="s">
        <v>41</v>
      </c>
      <c r="C3" s="2" t="s">
        <v>42</v>
      </c>
      <c r="D3" s="2" t="s">
        <v>43</v>
      </c>
    </row>
    <row r="4" spans="1:4" x14ac:dyDescent="0.3">
      <c r="A4" s="1">
        <v>2002</v>
      </c>
      <c r="B4" s="3">
        <v>58.8</v>
      </c>
      <c r="C4" s="3">
        <v>81.900000000000006</v>
      </c>
      <c r="D4" s="3">
        <v>69.900000000000006</v>
      </c>
    </row>
    <row r="5" spans="1:4" x14ac:dyDescent="0.3">
      <c r="A5" s="1">
        <v>2003</v>
      </c>
      <c r="B5" s="3">
        <v>66.7</v>
      </c>
      <c r="C5" s="3">
        <v>104.7</v>
      </c>
      <c r="D5" s="3">
        <v>74.900000000000006</v>
      </c>
    </row>
    <row r="6" spans="1:4" x14ac:dyDescent="0.3">
      <c r="A6" s="1">
        <v>2004</v>
      </c>
      <c r="B6" s="3">
        <v>107.3</v>
      </c>
      <c r="C6" s="3">
        <v>124.2</v>
      </c>
      <c r="D6" s="3">
        <v>85</v>
      </c>
    </row>
    <row r="7" spans="1:4" x14ac:dyDescent="0.3">
      <c r="A7" s="1">
        <v>2005</v>
      </c>
      <c r="B7" s="3">
        <v>136.1</v>
      </c>
      <c r="C7" s="3">
        <v>114.8</v>
      </c>
      <c r="D7" s="3">
        <v>90.3</v>
      </c>
    </row>
    <row r="8" spans="1:4" x14ac:dyDescent="0.3">
      <c r="A8" s="1">
        <v>2006</v>
      </c>
      <c r="B8" s="3">
        <v>130.4</v>
      </c>
      <c r="C8" s="3">
        <v>111</v>
      </c>
      <c r="D8" s="3">
        <v>86.7</v>
      </c>
    </row>
    <row r="9" spans="1:4" x14ac:dyDescent="0.3">
      <c r="A9" s="1">
        <v>2007</v>
      </c>
      <c r="B9" s="3">
        <v>134</v>
      </c>
      <c r="C9" s="3">
        <v>109.1</v>
      </c>
      <c r="D9" s="3">
        <v>83.9</v>
      </c>
    </row>
    <row r="10" spans="1:4" x14ac:dyDescent="0.3">
      <c r="A10" s="1">
        <v>2008</v>
      </c>
      <c r="B10" s="3">
        <v>136.69999999999999</v>
      </c>
      <c r="C10" s="3">
        <v>128.6</v>
      </c>
      <c r="D10" s="3">
        <v>97.5</v>
      </c>
    </row>
    <row r="11" spans="1:4" x14ac:dyDescent="0.3">
      <c r="A11" s="1">
        <v>2009</v>
      </c>
      <c r="B11" s="3">
        <v>206.6</v>
      </c>
      <c r="C11" s="3">
        <v>188.5</v>
      </c>
      <c r="D11" s="3">
        <v>156</v>
      </c>
    </row>
    <row r="12" spans="1:4" x14ac:dyDescent="0.3">
      <c r="A12" s="1">
        <v>2010</v>
      </c>
      <c r="B12" s="3">
        <v>245.6</v>
      </c>
      <c r="C12" s="3">
        <v>186.1</v>
      </c>
      <c r="D12" s="3">
        <v>169.5</v>
      </c>
    </row>
    <row r="13" spans="1:4" x14ac:dyDescent="0.3">
      <c r="A13" s="1">
        <v>2011</v>
      </c>
      <c r="B13" s="3">
        <v>204.4</v>
      </c>
      <c r="C13" s="3">
        <v>150.1</v>
      </c>
      <c r="D13" s="3">
        <v>155.5</v>
      </c>
    </row>
    <row r="14" spans="1:4" x14ac:dyDescent="0.3">
      <c r="A14" s="1">
        <v>2012</v>
      </c>
      <c r="B14" s="3">
        <v>189.1</v>
      </c>
      <c r="C14" s="3">
        <v>162.6</v>
      </c>
      <c r="D14" s="3">
        <v>182.9</v>
      </c>
    </row>
    <row r="15" spans="1:4" x14ac:dyDescent="0.3">
      <c r="A15" s="1">
        <v>2013</v>
      </c>
      <c r="B15" s="3">
        <v>187.5</v>
      </c>
      <c r="C15" s="3">
        <v>175.9</v>
      </c>
      <c r="D15" s="3">
        <v>199.9</v>
      </c>
    </row>
    <row r="16" spans="1:4" x14ac:dyDescent="0.3">
      <c r="A16" s="1">
        <v>2014</v>
      </c>
      <c r="B16" s="3">
        <v>202</v>
      </c>
      <c r="C16" s="3">
        <v>213.3</v>
      </c>
      <c r="D16" s="3">
        <v>229.6</v>
      </c>
    </row>
    <row r="17" spans="1:4" x14ac:dyDescent="0.3">
      <c r="A17" s="1">
        <v>2015</v>
      </c>
      <c r="B17" s="3">
        <v>232.3</v>
      </c>
      <c r="C17" s="3">
        <v>237.4</v>
      </c>
      <c r="D17" s="3">
        <v>257.89999999999998</v>
      </c>
    </row>
    <row r="18" spans="1:4" x14ac:dyDescent="0.3">
      <c r="A18" s="1">
        <v>2016</v>
      </c>
      <c r="B18" s="3">
        <v>270.39999999999998</v>
      </c>
      <c r="C18" s="3">
        <v>272.39999999999998</v>
      </c>
      <c r="D18" s="3">
        <v>298.2</v>
      </c>
    </row>
    <row r="19" spans="1:4" x14ac:dyDescent="0.3">
      <c r="A19" s="1">
        <v>2017</v>
      </c>
      <c r="B19" s="3">
        <v>306.2</v>
      </c>
      <c r="C19" s="3">
        <v>290.5</v>
      </c>
      <c r="D19" s="3">
        <v>310.89999999999998</v>
      </c>
    </row>
    <row r="20" spans="1:4" x14ac:dyDescent="0.3">
      <c r="A20" s="1">
        <v>2018</v>
      </c>
      <c r="B20" s="3">
        <v>304.89999999999998</v>
      </c>
      <c r="C20" s="3">
        <v>282</v>
      </c>
      <c r="D20" s="3">
        <v>287.7</v>
      </c>
    </row>
    <row r="21" spans="1:4" x14ac:dyDescent="0.3">
      <c r="A21" s="1">
        <v>2019</v>
      </c>
      <c r="B21" s="3">
        <v>296.10000000000002</v>
      </c>
      <c r="C21" s="3">
        <v>313.8</v>
      </c>
      <c r="D21" s="3">
        <v>315.3</v>
      </c>
    </row>
    <row r="22" spans="1:4" x14ac:dyDescent="0.3">
      <c r="A22" s="1">
        <v>2020</v>
      </c>
      <c r="B22" s="3">
        <v>307.3</v>
      </c>
      <c r="C22" s="3">
        <v>466</v>
      </c>
      <c r="D22" s="3">
        <v>482.9</v>
      </c>
    </row>
    <row r="23" spans="1:4" x14ac:dyDescent="0.3">
      <c r="A23" s="1">
        <v>2021</v>
      </c>
      <c r="B23" s="3">
        <v>421.2</v>
      </c>
      <c r="C23" s="3">
        <v>439.9</v>
      </c>
      <c r="D23" s="3">
        <v>440.8</v>
      </c>
    </row>
    <row r="24" spans="1:4" x14ac:dyDescent="0.3">
      <c r="A24" s="1">
        <v>2022</v>
      </c>
      <c r="B24" s="3">
        <v>384.7</v>
      </c>
      <c r="C24" s="3">
        <v>391.4</v>
      </c>
      <c r="D24" s="3">
        <v>396.3</v>
      </c>
    </row>
    <row r="25" spans="1:4" x14ac:dyDescent="0.3">
      <c r="A25" s="1">
        <v>2023</v>
      </c>
      <c r="B25" s="3">
        <v>365.3</v>
      </c>
      <c r="C25" s="3">
        <v>408.8</v>
      </c>
      <c r="D25" s="3">
        <v>416.1</v>
      </c>
    </row>
    <row r="26" spans="1:4" x14ac:dyDescent="0.3">
      <c r="A26" s="1">
        <v>2024</v>
      </c>
      <c r="B26" s="3">
        <v>452.5</v>
      </c>
      <c r="C26" s="3">
        <v>458.2</v>
      </c>
      <c r="D26" s="3">
        <v>457.5</v>
      </c>
    </row>
    <row r="27" spans="1:4" x14ac:dyDescent="0.3">
      <c r="A27" s="1">
        <v>2025</v>
      </c>
      <c r="B27" s="3">
        <v>490.5</v>
      </c>
      <c r="C27" s="3">
        <v>549.20000000000005</v>
      </c>
      <c r="D27" s="3">
        <v>545.70000000000005</v>
      </c>
    </row>
    <row r="28" spans="1:4" x14ac:dyDescent="0.3">
      <c r="A28" s="1">
        <v>2026</v>
      </c>
      <c r="B28" s="3">
        <v>599.29999999999995</v>
      </c>
      <c r="C28" s="3"/>
      <c r="D28" s="3">
        <v>603.5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Props1.xml><?xml version="1.0" encoding="utf-8"?>
<ds:datastoreItem xmlns:ds="http://schemas.openxmlformats.org/officeDocument/2006/customXml" ds:itemID="{700E2197-82E0-46C5-BE2A-D0E1DE9A5312}"/>
</file>

<file path=customXml/itemProps2.xml><?xml version="1.0" encoding="utf-8"?>
<ds:datastoreItem xmlns:ds="http://schemas.openxmlformats.org/officeDocument/2006/customXml" ds:itemID="{CDBC422F-C2A1-47AF-A5B0-4C0CE80A845F}"/>
</file>

<file path=customXml/itemProps3.xml><?xml version="1.0" encoding="utf-8"?>
<ds:datastoreItem xmlns:ds="http://schemas.openxmlformats.org/officeDocument/2006/customXml" ds:itemID="{F583F86E-6AB4-4F87-869C-8BF42AB0793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Innhold</vt:lpstr>
      <vt:lpstr>Figv1-1</vt:lpstr>
      <vt:lpstr>Figv1-2</vt:lpstr>
      <vt:lpstr>Figv1-3</vt:lpstr>
      <vt:lpstr>Figv1-4</vt:lpstr>
      <vt:lpstr>Figv1-5</vt:lpstr>
      <vt:lpstr>Figv1-6</vt:lpstr>
      <vt:lpstr>Figv1-7</vt:lpstr>
      <vt:lpstr>Figv1-8</vt:lpstr>
      <vt:lpstr>Figv1-9</vt:lpstr>
      <vt:lpstr>Figv1-10</vt:lpstr>
      <vt:lpstr>Figv1-11</vt:lpstr>
      <vt:lpstr>Figv1-12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terms:created xsi:type="dcterms:W3CDTF">2026-10-01T07:40:43Z</dcterms:created>
  <dcterms:modified xsi:type="dcterms:W3CDTF">2026-10-01T07:43:08Z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