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340" windowWidth="19260" windowHeight="6030" activeTab="0"/>
  </bookViews>
  <sheets>
    <sheet name="helseforetak 2008" sheetId="1" r:id="rId1"/>
    <sheet name="Regioner 2008" sheetId="2" r:id="rId2"/>
    <sheet name="Snitt 3år" sheetId="3" r:id="rId3"/>
    <sheet name="Helseforetak 2007" sheetId="4" r:id="rId4"/>
    <sheet name="Regioner 2007" sheetId="5" r:id="rId5"/>
    <sheet name="Helseforetak 2006" sheetId="6" r:id="rId6"/>
    <sheet name="Regioner 2006" sheetId="7" r:id="rId7"/>
    <sheet name="Helseforetak 2005" sheetId="8" r:id="rId8"/>
    <sheet name="Regioner 2005" sheetId="9" r:id="rId9"/>
    <sheet name="Helseforetak 2004" sheetId="10" r:id="rId10"/>
    <sheet name="Regioner 2004" sheetId="11" r:id="rId11"/>
    <sheet name="Måleresultat for 2003" sheetId="12" r:id="rId12"/>
    <sheet name="Regioner 2003" sheetId="13" r:id="rId13"/>
  </sheets>
  <definedNames/>
  <calcPr fullCalcOnLoad="1"/>
</workbook>
</file>

<file path=xl/sharedStrings.xml><?xml version="1.0" encoding="utf-8"?>
<sst xmlns="http://schemas.openxmlformats.org/spreadsheetml/2006/main" count="684" uniqueCount="87">
  <si>
    <t>Artikler</t>
  </si>
  <si>
    <t>Dr.grader</t>
  </si>
  <si>
    <t>Dr.gradspoeng</t>
  </si>
  <si>
    <t>Poengsum</t>
  </si>
  <si>
    <t>Måleresultat for 2003</t>
  </si>
  <si>
    <t>Sum</t>
  </si>
  <si>
    <t>Helseregionene</t>
  </si>
  <si>
    <t>Helse Sør</t>
  </si>
  <si>
    <t>Helse Øst</t>
  </si>
  <si>
    <t>Helse Vest</t>
  </si>
  <si>
    <t>Helse Midt-Norge</t>
  </si>
  <si>
    <t>Helse Nord</t>
  </si>
  <si>
    <t>Snitt 2000-2002</t>
  </si>
  <si>
    <t>Vektet 2001-2003</t>
  </si>
  <si>
    <t>Fordelinger</t>
  </si>
  <si>
    <t>2000-2002</t>
  </si>
  <si>
    <t>2001-2003</t>
  </si>
  <si>
    <t>Publ.poeng</t>
  </si>
  <si>
    <t>Nummer</t>
  </si>
  <si>
    <t>Enhet</t>
  </si>
  <si>
    <t>Blefjell sykehus HF</t>
  </si>
  <si>
    <t>Det norske radiumhospital HF</t>
  </si>
  <si>
    <t>Rikshospitalet HF</t>
  </si>
  <si>
    <t>Sørlandet sykehus HF</t>
  </si>
  <si>
    <t>Sykehuset i Vestfold HF</t>
  </si>
  <si>
    <t>Sykehuset Telemark HF</t>
  </si>
  <si>
    <t>Psykiatrien i Vestfold HF</t>
  </si>
  <si>
    <t>Sykehuset Buskerud HF</t>
  </si>
  <si>
    <t>Ringerike sykehus HF</t>
  </si>
  <si>
    <t>Betanien Hospital (Telemark)</t>
  </si>
  <si>
    <t>Modum bad</t>
  </si>
  <si>
    <t xml:space="preserve">Sykehuset Asker og Bærum HF </t>
  </si>
  <si>
    <t>Akershus universitetssykehus HF</t>
  </si>
  <si>
    <t xml:space="preserve">Sykehuset Innlandet HF </t>
  </si>
  <si>
    <t>Ullevål universitetssykehus HF</t>
  </si>
  <si>
    <t>Aker universitetssykehus HF</t>
  </si>
  <si>
    <t>Sunnaas sykehus HF</t>
  </si>
  <si>
    <t>Sykehuset Østfold HF</t>
  </si>
  <si>
    <t>Diakonhjemmet sykehus AS</t>
  </si>
  <si>
    <t>Lovisenberg Diakonale Sykehus AS</t>
  </si>
  <si>
    <t>Martina Hansens Hospital</t>
  </si>
  <si>
    <t>Lillehammer Sanitetsforenings Revmatismesykehus</t>
  </si>
  <si>
    <t>Helse Stavanger HF</t>
  </si>
  <si>
    <t>Helse Fonna HF</t>
  </si>
  <si>
    <t>Helse Bergen HF</t>
  </si>
  <si>
    <t>Helse Førde HF</t>
  </si>
  <si>
    <t>Bjørkeli Voss Psykiatriske senter</t>
  </si>
  <si>
    <t>Haraldsplass Diakonale sykehus</t>
  </si>
  <si>
    <t xml:space="preserve">Haugesund Sanitetsforenings Revmatismesykehus </t>
  </si>
  <si>
    <t>Hospitalet Betanien (Hordaland)</t>
  </si>
  <si>
    <t>Jæren Distriktspsykiatriske Senter</t>
  </si>
  <si>
    <t>Olaviken behandlingssenter</t>
  </si>
  <si>
    <t>Solli Nervesanatorium</t>
  </si>
  <si>
    <t>Helse Sunnmøre HF</t>
  </si>
  <si>
    <t>Helse Nordmøre og Romsdal HF</t>
  </si>
  <si>
    <t>Helse Nord Trøndelag HF</t>
  </si>
  <si>
    <t>St Olavs Hospital HF</t>
  </si>
  <si>
    <t>Helse Finnmark HF</t>
  </si>
  <si>
    <t>Universitetssykehuset Nord-Norge HF</t>
  </si>
  <si>
    <t>Hålogalandssykehuset HF</t>
  </si>
  <si>
    <t>Nordlandssykehuset HF</t>
  </si>
  <si>
    <t>Helgelandssykehuset HF</t>
  </si>
  <si>
    <t>Kløveråsen utrednings- og kompetansesenter for demens i Nordland</t>
  </si>
  <si>
    <t>Finnmarkskollektivet</t>
  </si>
  <si>
    <t>Nord</t>
  </si>
  <si>
    <t>Midt-Norge</t>
  </si>
  <si>
    <t>Vest</t>
  </si>
  <si>
    <t>Øst</t>
  </si>
  <si>
    <t>Sør</t>
  </si>
  <si>
    <t>Sum poeng</t>
  </si>
  <si>
    <t>Dr.gr.poeng</t>
  </si>
  <si>
    <t>Region</t>
  </si>
  <si>
    <t>Foretak</t>
  </si>
  <si>
    <t>Andel</t>
  </si>
  <si>
    <t>Revmatismesykehuset AS</t>
  </si>
  <si>
    <t xml:space="preserve">Rikshospitalet-Radiumhospitalet HF </t>
  </si>
  <si>
    <t>Antall artikler</t>
  </si>
  <si>
    <t>Snitt 2004-2006</t>
  </si>
  <si>
    <t>Snitt 2003-2005</t>
  </si>
  <si>
    <t>Snitt 2002-2004</t>
  </si>
  <si>
    <t>Snitt 2001-2003</t>
  </si>
  <si>
    <t>Haugesund Sanitetsforenings Revmatiskesykehus</t>
  </si>
  <si>
    <t>Sør-Øst</t>
  </si>
  <si>
    <t>Snitt 2005-2007</t>
  </si>
  <si>
    <t>Frambu Senter for sjeldne funksjonshemninger</t>
  </si>
  <si>
    <t>Sykehusapotekene Sør-Øst HF</t>
  </si>
  <si>
    <t>Snitt 2006-2008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</si>
</sst>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\ %"/>
  </numFmts>
  <fonts count="4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17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33" borderId="10" xfId="44" applyFont="1" applyFill="1" applyBorder="1" applyAlignment="1">
      <alignment horizontal="center"/>
      <protection/>
    </xf>
    <xf numFmtId="0" fontId="4" fillId="33" borderId="10" xfId="44" applyFont="1" applyFill="1" applyBorder="1" applyAlignment="1">
      <alignment horizontal="left"/>
      <protection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174" fontId="0" fillId="0" borderId="0" xfId="0" applyNumberFormat="1" applyAlignment="1">
      <alignment/>
    </xf>
    <xf numFmtId="174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left"/>
    </xf>
    <xf numFmtId="174" fontId="1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left"/>
    </xf>
    <xf numFmtId="181" fontId="1" fillId="0" borderId="10" xfId="52" applyNumberFormat="1" applyFont="1" applyBorder="1" applyAlignment="1">
      <alignment/>
    </xf>
    <xf numFmtId="181" fontId="1" fillId="0" borderId="11" xfId="52" applyNumberFormat="1" applyFont="1" applyBorder="1" applyAlignment="1">
      <alignment/>
    </xf>
    <xf numFmtId="181" fontId="1" fillId="0" borderId="12" xfId="52" applyNumberFormat="1" applyFont="1" applyBorder="1" applyAlignment="1">
      <alignment/>
    </xf>
    <xf numFmtId="181" fontId="1" fillId="0" borderId="13" xfId="52" applyNumberFormat="1" applyFont="1" applyBorder="1" applyAlignment="1">
      <alignment/>
    </xf>
    <xf numFmtId="0" fontId="1" fillId="0" borderId="13" xfId="0" applyFont="1" applyBorder="1" applyAlignment="1">
      <alignment/>
    </xf>
    <xf numFmtId="181" fontId="1" fillId="0" borderId="14" xfId="52" applyNumberFormat="1" applyFont="1" applyBorder="1" applyAlignment="1">
      <alignment/>
    </xf>
    <xf numFmtId="181" fontId="1" fillId="0" borderId="0" xfId="52" applyNumberFormat="1" applyFont="1" applyBorder="1" applyAlignment="1">
      <alignment/>
    </xf>
    <xf numFmtId="181" fontId="1" fillId="0" borderId="15" xfId="52" applyNumberFormat="1" applyFont="1" applyBorder="1" applyAlignment="1">
      <alignment/>
    </xf>
    <xf numFmtId="181" fontId="1" fillId="0" borderId="16" xfId="52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174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174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43" applyFont="1" applyFill="1" applyBorder="1" applyAlignment="1">
      <alignment horizontal="left"/>
      <protection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10" xfId="43" applyFont="1" applyFill="1" applyBorder="1" applyAlignment="1">
      <alignment horizontal="left"/>
      <protection/>
    </xf>
    <xf numFmtId="2" fontId="1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174" fontId="1" fillId="0" borderId="14" xfId="0" applyNumberFormat="1" applyFont="1" applyFill="1" applyBorder="1" applyAlignment="1">
      <alignment/>
    </xf>
    <xf numFmtId="0" fontId="1" fillId="0" borderId="0" xfId="43" applyFont="1" applyFill="1" applyBorder="1" applyAlignment="1">
      <alignment horizontal="left"/>
      <protection/>
    </xf>
    <xf numFmtId="0" fontId="1" fillId="0" borderId="14" xfId="43" applyFont="1" applyFill="1" applyBorder="1" applyAlignment="1">
      <alignment horizontal="left"/>
      <protection/>
    </xf>
    <xf numFmtId="2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8" fillId="0" borderId="0" xfId="43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0" xfId="43" applyFont="1" applyFill="1" applyBorder="1" applyAlignment="1">
      <alignment horizontal="center"/>
      <protection/>
    </xf>
    <xf numFmtId="181" fontId="1" fillId="0" borderId="0" xfId="0" applyNumberFormat="1" applyFont="1" applyFill="1" applyAlignment="1">
      <alignment/>
    </xf>
    <xf numFmtId="18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1" fontId="1" fillId="0" borderId="10" xfId="52" applyNumberFormat="1" applyFont="1" applyFill="1" applyBorder="1" applyAlignment="1">
      <alignment horizontal="right"/>
    </xf>
    <xf numFmtId="181" fontId="1" fillId="0" borderId="10" xfId="52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43" applyFont="1" applyFill="1" applyBorder="1" applyAlignment="1">
      <alignment horizontal="right"/>
      <protection/>
    </xf>
    <xf numFmtId="17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74" fontId="1" fillId="0" borderId="10" xfId="43" applyNumberFormat="1" applyFont="1" applyFill="1" applyBorder="1" applyAlignment="1">
      <alignment horizontal="right"/>
      <protection/>
    </xf>
    <xf numFmtId="174" fontId="1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/>
    </xf>
    <xf numFmtId="181" fontId="1" fillId="0" borderId="10" xfId="52" applyNumberFormat="1" applyFont="1" applyBorder="1" applyAlignment="1">
      <alignment/>
    </xf>
    <xf numFmtId="0" fontId="5" fillId="33" borderId="10" xfId="44" applyFont="1" applyFill="1" applyBorder="1" applyAlignment="1">
      <alignment horizontal="center"/>
      <protection/>
    </xf>
    <xf numFmtId="0" fontId="5" fillId="33" borderId="10" xfId="44" applyFont="1" applyFill="1" applyBorder="1" applyAlignment="1">
      <alignment horizontal="left"/>
      <protection/>
    </xf>
    <xf numFmtId="0" fontId="1" fillId="0" borderId="21" xfId="0" applyNumberFormat="1" applyFont="1" applyBorder="1" applyAlignment="1">
      <alignment/>
    </xf>
    <xf numFmtId="9" fontId="1" fillId="0" borderId="10" xfId="52" applyNumberFormat="1" applyFont="1" applyFill="1" applyBorder="1" applyAlignment="1">
      <alignment horizontal="right"/>
    </xf>
    <xf numFmtId="9" fontId="1" fillId="0" borderId="10" xfId="52" applyNumberFormat="1" applyFont="1" applyFill="1" applyBorder="1" applyAlignment="1">
      <alignment/>
    </xf>
    <xf numFmtId="174" fontId="8" fillId="0" borderId="10" xfId="45" applyNumberFormat="1" applyFont="1" applyFill="1" applyBorder="1" applyAlignment="1">
      <alignment horizontal="right" wrapText="1"/>
      <protection/>
    </xf>
    <xf numFmtId="1" fontId="0" fillId="0" borderId="0" xfId="0" applyNumberFormat="1" applyAlignment="1">
      <alignment/>
    </xf>
    <xf numFmtId="174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74" fontId="1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181" fontId="1" fillId="0" borderId="26" xfId="52" applyNumberFormat="1" applyFont="1" applyBorder="1" applyAlignment="1">
      <alignment/>
    </xf>
    <xf numFmtId="181" fontId="1" fillId="0" borderId="17" xfId="52" applyNumberFormat="1" applyFont="1" applyBorder="1" applyAlignment="1">
      <alignment/>
    </xf>
    <xf numFmtId="0" fontId="0" fillId="0" borderId="0" xfId="0" applyBorder="1" applyAlignment="1">
      <alignment/>
    </xf>
    <xf numFmtId="174" fontId="1" fillId="0" borderId="13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181" fontId="1" fillId="0" borderId="17" xfId="52" applyNumberFormat="1" applyFont="1" applyBorder="1" applyAlignment="1">
      <alignment/>
    </xf>
    <xf numFmtId="181" fontId="1" fillId="0" borderId="26" xfId="52" applyNumberFormat="1" applyFont="1" applyBorder="1" applyAlignment="1">
      <alignment/>
    </xf>
    <xf numFmtId="174" fontId="1" fillId="0" borderId="17" xfId="0" applyNumberFormat="1" applyFont="1" applyBorder="1" applyAlignment="1">
      <alignment/>
    </xf>
    <xf numFmtId="174" fontId="1" fillId="0" borderId="26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43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0" xfId="43" applyFont="1" applyFill="1" applyBorder="1" applyAlignment="1">
      <alignment horizontal="left"/>
      <protection/>
    </xf>
    <xf numFmtId="0" fontId="1" fillId="0" borderId="17" xfId="43" applyFont="1" applyFill="1" applyBorder="1" applyAlignment="1">
      <alignment horizontal="left"/>
      <protection/>
    </xf>
    <xf numFmtId="0" fontId="1" fillId="0" borderId="17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43" applyFont="1" applyFill="1" applyBorder="1" applyAlignment="1">
      <alignment horizontal="left"/>
      <protection/>
    </xf>
    <xf numFmtId="2" fontId="1" fillId="0" borderId="14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74" fontId="1" fillId="0" borderId="14" xfId="0" applyNumberFormat="1" applyFont="1" applyFill="1" applyBorder="1" applyAlignment="1">
      <alignment/>
    </xf>
    <xf numFmtId="0" fontId="1" fillId="0" borderId="10" xfId="43" applyFont="1" applyFill="1" applyBorder="1" applyAlignment="1">
      <alignment horizontal="left"/>
      <protection/>
    </xf>
    <xf numFmtId="2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1" fillId="0" borderId="10" xfId="43" applyFont="1" applyFill="1" applyBorder="1" applyAlignment="1">
      <alignment horizontal="right"/>
      <protection/>
    </xf>
    <xf numFmtId="0" fontId="1" fillId="0" borderId="10" xfId="0" applyFont="1" applyFill="1" applyBorder="1" applyAlignment="1">
      <alignment horizontal="right"/>
    </xf>
    <xf numFmtId="174" fontId="8" fillId="0" borderId="10" xfId="45" applyNumberFormat="1" applyFont="1" applyFill="1" applyBorder="1" applyAlignment="1">
      <alignment horizontal="right" wrapText="1"/>
      <protection/>
    </xf>
    <xf numFmtId="17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181" fontId="1" fillId="0" borderId="10" xfId="52" applyNumberFormat="1" applyFont="1" applyFill="1" applyBorder="1" applyAlignment="1">
      <alignment/>
    </xf>
    <xf numFmtId="181" fontId="1" fillId="0" borderId="10" xfId="52" applyNumberFormat="1" applyFont="1" applyFill="1" applyBorder="1" applyAlignment="1">
      <alignment horizontal="right"/>
    </xf>
    <xf numFmtId="9" fontId="1" fillId="0" borderId="10" xfId="52" applyNumberFormat="1" applyFont="1" applyFill="1" applyBorder="1" applyAlignment="1">
      <alignment/>
    </xf>
    <xf numFmtId="9" fontId="1" fillId="0" borderId="10" xfId="52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33" borderId="0" xfId="44" applyFont="1" applyFill="1" applyBorder="1" applyAlignment="1">
      <alignment horizontal="center"/>
      <protection/>
    </xf>
    <xf numFmtId="174" fontId="1" fillId="0" borderId="17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1" fillId="0" borderId="26" xfId="0" applyNumberFormat="1" applyFont="1" applyFill="1" applyBorder="1" applyAlignment="1">
      <alignment/>
    </xf>
    <xf numFmtId="181" fontId="1" fillId="0" borderId="0" xfId="52" applyNumberFormat="1" applyFont="1" applyBorder="1" applyAlignment="1">
      <alignment/>
    </xf>
    <xf numFmtId="181" fontId="1" fillId="0" borderId="0" xfId="52" applyNumberFormat="1" applyFont="1" applyFill="1" applyBorder="1" applyAlignment="1">
      <alignment horizontal="right"/>
    </xf>
    <xf numFmtId="9" fontId="1" fillId="0" borderId="0" xfId="52" applyNumberFormat="1" applyFont="1" applyFill="1" applyBorder="1" applyAlignment="1">
      <alignment horizontal="right"/>
    </xf>
    <xf numFmtId="181" fontId="5" fillId="0" borderId="10" xfId="52" applyNumberFormat="1" applyFont="1" applyBorder="1" applyAlignment="1">
      <alignment/>
    </xf>
  </cellXfs>
  <cellStyles count="53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Ark1" xfId="43"/>
    <cellStyle name="Normal_Ark3" xfId="44"/>
    <cellStyle name="Normal_Helseforetak 2007" xfId="45"/>
    <cellStyle name="Nøytral" xfId="46"/>
    <cellStyle name="Overskrift 1" xfId="47"/>
    <cellStyle name="Overskrift 2" xfId="48"/>
    <cellStyle name="Overskrift 3" xfId="49"/>
    <cellStyle name="Overskrift 4" xfId="50"/>
    <cellStyle name="Percent" xfId="51"/>
    <cellStyle name="Prosent 2" xfId="52"/>
    <cellStyle name="Tittel" xfId="53"/>
    <cellStyle name="Totalt" xfId="54"/>
    <cellStyle name="Comma" xfId="55"/>
    <cellStyle name="Comma [0]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Currency" xfId="64"/>
    <cellStyle name="Currency [0]" xfId="65"/>
    <cellStyle name="Varsel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O27" sqref="O27"/>
    </sheetView>
  </sheetViews>
  <sheetFormatPr defaultColWidth="11.421875" defaultRowHeight="12.75"/>
  <sheetData>
    <row r="1" spans="1:8" ht="12.75">
      <c r="A1" s="113" t="s">
        <v>18</v>
      </c>
      <c r="B1" s="114" t="s">
        <v>19</v>
      </c>
      <c r="C1" s="114" t="s">
        <v>71</v>
      </c>
      <c r="D1" s="114" t="s">
        <v>76</v>
      </c>
      <c r="E1" s="115" t="s">
        <v>17</v>
      </c>
      <c r="F1" s="115" t="s">
        <v>1</v>
      </c>
      <c r="G1" s="115" t="s">
        <v>70</v>
      </c>
      <c r="H1" s="115" t="s">
        <v>69</v>
      </c>
    </row>
    <row r="2" spans="1:8" ht="12.75">
      <c r="A2" s="116">
        <v>101</v>
      </c>
      <c r="B2" s="117" t="s">
        <v>20</v>
      </c>
      <c r="C2" s="118" t="s">
        <v>82</v>
      </c>
      <c r="D2" s="119">
        <v>1</v>
      </c>
      <c r="E2" s="120">
        <v>0.3333333333333333</v>
      </c>
      <c r="F2" s="119"/>
      <c r="G2" s="119"/>
      <c r="H2" s="121">
        <v>0.3333333333333333</v>
      </c>
    </row>
    <row r="3" spans="1:8" ht="12.75">
      <c r="A3" s="116">
        <v>103</v>
      </c>
      <c r="B3" s="122" t="s">
        <v>75</v>
      </c>
      <c r="C3" s="123" t="s">
        <v>82</v>
      </c>
      <c r="D3" s="116">
        <v>800</v>
      </c>
      <c r="E3" s="124">
        <v>588.91</v>
      </c>
      <c r="F3" s="116">
        <v>61</v>
      </c>
      <c r="G3" s="116">
        <v>300</v>
      </c>
      <c r="H3" s="121">
        <v>888.91</v>
      </c>
    </row>
    <row r="4" spans="1:8" ht="12.75">
      <c r="A4" s="116">
        <v>104</v>
      </c>
      <c r="B4" s="117" t="s">
        <v>23</v>
      </c>
      <c r="C4" s="123" t="s">
        <v>82</v>
      </c>
      <c r="D4" s="116">
        <v>37</v>
      </c>
      <c r="E4" s="124">
        <v>19.84404761904762</v>
      </c>
      <c r="F4" s="116">
        <v>2</v>
      </c>
      <c r="G4" s="116">
        <v>10</v>
      </c>
      <c r="H4" s="121">
        <v>29.84404761904762</v>
      </c>
    </row>
    <row r="5" spans="1:8" ht="12.75">
      <c r="A5" s="116">
        <v>108</v>
      </c>
      <c r="B5" s="117" t="s">
        <v>24</v>
      </c>
      <c r="C5" s="123" t="s">
        <v>82</v>
      </c>
      <c r="D5" s="116">
        <v>21</v>
      </c>
      <c r="E5" s="124">
        <v>13.00654761904762</v>
      </c>
      <c r="F5" s="116">
        <v>0</v>
      </c>
      <c r="G5" s="116">
        <v>0</v>
      </c>
      <c r="H5" s="121">
        <v>13.00654761904762</v>
      </c>
    </row>
    <row r="6" spans="1:8" ht="12.75">
      <c r="A6" s="116">
        <v>109</v>
      </c>
      <c r="B6" s="117" t="s">
        <v>25</v>
      </c>
      <c r="C6" s="123" t="s">
        <v>82</v>
      </c>
      <c r="D6" s="116">
        <v>14</v>
      </c>
      <c r="E6" s="124">
        <v>3.731328320802005</v>
      </c>
      <c r="F6" s="116">
        <v>3</v>
      </c>
      <c r="G6" s="116">
        <v>15</v>
      </c>
      <c r="H6" s="121">
        <v>18.731328320802007</v>
      </c>
    </row>
    <row r="7" spans="1:8" ht="12.75">
      <c r="A7" s="116">
        <v>111</v>
      </c>
      <c r="B7" s="117" t="s">
        <v>26</v>
      </c>
      <c r="C7" s="123" t="s">
        <v>82</v>
      </c>
      <c r="D7" s="116">
        <v>9</v>
      </c>
      <c r="E7" s="124">
        <v>6.2063492063492065</v>
      </c>
      <c r="F7" s="116">
        <v>0</v>
      </c>
      <c r="G7" s="116">
        <v>0</v>
      </c>
      <c r="H7" s="121">
        <v>6.2063492063492065</v>
      </c>
    </row>
    <row r="8" spans="1:8" ht="12.75">
      <c r="A8" s="116">
        <v>112</v>
      </c>
      <c r="B8" s="117" t="s">
        <v>27</v>
      </c>
      <c r="C8" s="123" t="s">
        <v>82</v>
      </c>
      <c r="D8" s="116">
        <v>18</v>
      </c>
      <c r="E8" s="124">
        <v>5.84793956043956</v>
      </c>
      <c r="F8" s="116">
        <v>0</v>
      </c>
      <c r="G8" s="116">
        <v>0</v>
      </c>
      <c r="H8" s="121">
        <v>5.84793956043956</v>
      </c>
    </row>
    <row r="9" spans="1:8" ht="12.75">
      <c r="A9" s="116">
        <v>113</v>
      </c>
      <c r="B9" s="117" t="s">
        <v>28</v>
      </c>
      <c r="C9" s="123" t="s">
        <v>82</v>
      </c>
      <c r="D9" s="116">
        <v>1</v>
      </c>
      <c r="E9" s="124">
        <v>0.25</v>
      </c>
      <c r="F9" s="116">
        <v>0</v>
      </c>
      <c r="G9" s="116">
        <v>0</v>
      </c>
      <c r="H9" s="121">
        <v>0.25</v>
      </c>
    </row>
    <row r="10" spans="1:8" ht="12.75">
      <c r="A10" s="116">
        <v>152</v>
      </c>
      <c r="B10" s="122" t="s">
        <v>30</v>
      </c>
      <c r="C10" s="123" t="s">
        <v>82</v>
      </c>
      <c r="D10" s="116">
        <v>7</v>
      </c>
      <c r="E10" s="124">
        <v>4.55</v>
      </c>
      <c r="F10" s="116">
        <v>0</v>
      </c>
      <c r="G10" s="116">
        <v>0</v>
      </c>
      <c r="H10" s="121">
        <v>4.55</v>
      </c>
    </row>
    <row r="11" spans="1:8" ht="12.75">
      <c r="A11" s="116">
        <v>201</v>
      </c>
      <c r="B11" s="125" t="s">
        <v>31</v>
      </c>
      <c r="C11" s="123" t="s">
        <v>82</v>
      </c>
      <c r="D11" s="116">
        <v>29</v>
      </c>
      <c r="E11" s="124">
        <v>11.935281385281385</v>
      </c>
      <c r="F11" s="116">
        <v>1</v>
      </c>
      <c r="G11" s="116">
        <v>5</v>
      </c>
      <c r="H11" s="121">
        <v>16.9352813852814</v>
      </c>
    </row>
    <row r="12" spans="1:8" ht="12.75">
      <c r="A12" s="116">
        <v>202</v>
      </c>
      <c r="B12" s="117" t="s">
        <v>32</v>
      </c>
      <c r="C12" s="123" t="s">
        <v>82</v>
      </c>
      <c r="D12" s="116">
        <v>108</v>
      </c>
      <c r="E12" s="124">
        <v>65.52120171495173</v>
      </c>
      <c r="F12" s="116">
        <v>5</v>
      </c>
      <c r="G12" s="116">
        <v>25</v>
      </c>
      <c r="H12" s="121">
        <v>90.52120171495173</v>
      </c>
    </row>
    <row r="13" spans="1:8" ht="12.75">
      <c r="A13" s="116">
        <v>206</v>
      </c>
      <c r="B13" s="125" t="s">
        <v>33</v>
      </c>
      <c r="C13" s="123" t="s">
        <v>82</v>
      </c>
      <c r="D13" s="116">
        <v>26</v>
      </c>
      <c r="E13" s="124">
        <v>9.2</v>
      </c>
      <c r="F13" s="116">
        <v>4</v>
      </c>
      <c r="G13" s="116">
        <v>20</v>
      </c>
      <c r="H13" s="121">
        <v>29.2</v>
      </c>
    </row>
    <row r="14" spans="1:8" ht="12.75">
      <c r="A14" s="116">
        <v>211</v>
      </c>
      <c r="B14" s="117" t="s">
        <v>34</v>
      </c>
      <c r="C14" s="123" t="s">
        <v>82</v>
      </c>
      <c r="D14" s="116">
        <v>490</v>
      </c>
      <c r="E14" s="124">
        <v>297.247854668178</v>
      </c>
      <c r="F14" s="126">
        <v>26</v>
      </c>
      <c r="G14" s="127">
        <v>127.5</v>
      </c>
      <c r="H14" s="121">
        <v>424.75</v>
      </c>
    </row>
    <row r="15" spans="1:8" ht="12.75">
      <c r="A15" s="116">
        <v>212</v>
      </c>
      <c r="B15" s="117" t="s">
        <v>35</v>
      </c>
      <c r="C15" s="123" t="s">
        <v>82</v>
      </c>
      <c r="D15" s="116">
        <v>92</v>
      </c>
      <c r="E15" s="124">
        <v>50.31078366078367</v>
      </c>
      <c r="F15" s="126">
        <v>7</v>
      </c>
      <c r="G15" s="127">
        <v>30</v>
      </c>
      <c r="H15" s="121">
        <v>80.31</v>
      </c>
    </row>
    <row r="16" spans="1:8" ht="12.75">
      <c r="A16" s="116">
        <v>213</v>
      </c>
      <c r="B16" s="117" t="s">
        <v>36</v>
      </c>
      <c r="C16" s="123" t="s">
        <v>82</v>
      </c>
      <c r="D16" s="116">
        <v>17</v>
      </c>
      <c r="E16" s="124">
        <v>7.053571428571428</v>
      </c>
      <c r="F16" s="126">
        <v>1</v>
      </c>
      <c r="G16" s="127">
        <v>5</v>
      </c>
      <c r="H16" s="121">
        <v>12.053571428571427</v>
      </c>
    </row>
    <row r="17" spans="1:8" ht="12.75">
      <c r="A17" s="116">
        <v>214</v>
      </c>
      <c r="B17" s="117" t="s">
        <v>37</v>
      </c>
      <c r="C17" s="123" t="s">
        <v>82</v>
      </c>
      <c r="D17" s="116">
        <v>17</v>
      </c>
      <c r="E17" s="124">
        <v>7.914285714285714</v>
      </c>
      <c r="F17" s="116">
        <v>1</v>
      </c>
      <c r="G17" s="116">
        <v>2.5</v>
      </c>
      <c r="H17" s="121">
        <v>10.414285714285715</v>
      </c>
    </row>
    <row r="18" spans="1:8" ht="12.75">
      <c r="A18" s="116">
        <v>251</v>
      </c>
      <c r="B18" s="122" t="s">
        <v>38</v>
      </c>
      <c r="C18" s="123" t="s">
        <v>82</v>
      </c>
      <c r="D18" s="116">
        <v>64</v>
      </c>
      <c r="E18" s="124">
        <v>39.134672799030405</v>
      </c>
      <c r="F18" s="116">
        <v>3</v>
      </c>
      <c r="G18" s="116">
        <v>15</v>
      </c>
      <c r="H18" s="121">
        <v>54.134672799030405</v>
      </c>
    </row>
    <row r="19" spans="1:8" ht="12.75">
      <c r="A19" s="116">
        <v>252</v>
      </c>
      <c r="B19" s="122" t="s">
        <v>39</v>
      </c>
      <c r="C19" s="123" t="s">
        <v>82</v>
      </c>
      <c r="D19" s="116">
        <v>13</v>
      </c>
      <c r="E19" s="124">
        <v>4.745238095238095</v>
      </c>
      <c r="F19" s="116">
        <v>0</v>
      </c>
      <c r="G19" s="116">
        <v>0</v>
      </c>
      <c r="H19" s="121">
        <v>4.745238095238095</v>
      </c>
    </row>
    <row r="20" spans="1:8" ht="12.75">
      <c r="A20" s="116">
        <v>253</v>
      </c>
      <c r="B20" s="122" t="s">
        <v>40</v>
      </c>
      <c r="C20" s="123" t="s">
        <v>82</v>
      </c>
      <c r="D20" s="116">
        <v>7</v>
      </c>
      <c r="E20" s="124">
        <v>2.8095238095238093</v>
      </c>
      <c r="F20" s="116">
        <v>0</v>
      </c>
      <c r="G20" s="116">
        <v>0</v>
      </c>
      <c r="H20" s="121">
        <v>2.8095238095238093</v>
      </c>
    </row>
    <row r="21" spans="1:8" ht="12.75">
      <c r="A21" s="116">
        <v>254</v>
      </c>
      <c r="B21" s="122" t="s">
        <v>74</v>
      </c>
      <c r="C21" s="123" t="s">
        <v>82</v>
      </c>
      <c r="D21" s="116">
        <v>6</v>
      </c>
      <c r="E21" s="124">
        <v>3.0095238095238095</v>
      </c>
      <c r="F21" s="116">
        <v>0</v>
      </c>
      <c r="G21" s="116">
        <v>0</v>
      </c>
      <c r="H21" s="121">
        <v>3.0095238095238095</v>
      </c>
    </row>
    <row r="22" spans="1:8" ht="12.75">
      <c r="A22" s="116">
        <v>255</v>
      </c>
      <c r="B22" s="122" t="s">
        <v>84</v>
      </c>
      <c r="C22" s="123" t="s">
        <v>82</v>
      </c>
      <c r="D22" s="116">
        <v>2</v>
      </c>
      <c r="E22" s="124">
        <v>0.5833333333333333</v>
      </c>
      <c r="F22" s="116">
        <v>0</v>
      </c>
      <c r="G22" s="116">
        <v>0</v>
      </c>
      <c r="H22" s="121">
        <v>0.5833333333333333</v>
      </c>
    </row>
    <row r="23" spans="1:8" ht="12.75">
      <c r="A23" s="116">
        <v>299</v>
      </c>
      <c r="B23" s="128" t="s">
        <v>85</v>
      </c>
      <c r="C23" s="123" t="s">
        <v>82</v>
      </c>
      <c r="D23" s="116">
        <v>1</v>
      </c>
      <c r="E23" s="124">
        <v>0.25</v>
      </c>
      <c r="F23" s="116">
        <v>0</v>
      </c>
      <c r="G23" s="116">
        <v>0</v>
      </c>
      <c r="H23" s="121">
        <v>0.25</v>
      </c>
    </row>
    <row r="24" spans="1:8" ht="12.75">
      <c r="A24" s="116"/>
      <c r="B24" s="128"/>
      <c r="C24" s="123"/>
      <c r="D24" s="116"/>
      <c r="E24" s="124"/>
      <c r="F24" s="116"/>
      <c r="G24" s="116"/>
      <c r="H24" s="121"/>
    </row>
    <row r="25" spans="1:8" ht="12.75">
      <c r="A25" s="116">
        <v>301</v>
      </c>
      <c r="B25" s="117" t="s">
        <v>42</v>
      </c>
      <c r="C25" s="123" t="s">
        <v>66</v>
      </c>
      <c r="D25" s="116">
        <v>110</v>
      </c>
      <c r="E25" s="124">
        <v>72.49890006364464</v>
      </c>
      <c r="F25" s="116">
        <v>6</v>
      </c>
      <c r="G25" s="116">
        <v>30</v>
      </c>
      <c r="H25" s="121">
        <v>102.49890006364464</v>
      </c>
    </row>
    <row r="26" spans="1:8" ht="12.75">
      <c r="A26" s="116">
        <v>302</v>
      </c>
      <c r="B26" s="117" t="s">
        <v>43</v>
      </c>
      <c r="C26" s="123" t="s">
        <v>66</v>
      </c>
      <c r="D26" s="116">
        <v>13</v>
      </c>
      <c r="E26" s="124">
        <v>7.958333333333334</v>
      </c>
      <c r="F26" s="116">
        <v>0</v>
      </c>
      <c r="G26" s="116">
        <v>0</v>
      </c>
      <c r="H26" s="121">
        <v>7.958333333333334</v>
      </c>
    </row>
    <row r="27" spans="1:8" ht="12.75">
      <c r="A27" s="116">
        <v>304</v>
      </c>
      <c r="B27" s="117" t="s">
        <v>44</v>
      </c>
      <c r="C27" s="123" t="s">
        <v>66</v>
      </c>
      <c r="D27" s="116">
        <v>481</v>
      </c>
      <c r="E27" s="124">
        <v>287.74066647782166</v>
      </c>
      <c r="F27" s="116">
        <v>52</v>
      </c>
      <c r="G27" s="116">
        <v>255</v>
      </c>
      <c r="H27" s="121">
        <v>542.7406664778216</v>
      </c>
    </row>
    <row r="28" spans="1:8" ht="12.75">
      <c r="A28" s="116">
        <v>305</v>
      </c>
      <c r="B28" s="117" t="s">
        <v>45</v>
      </c>
      <c r="C28" s="123" t="s">
        <v>66</v>
      </c>
      <c r="D28" s="116">
        <v>9</v>
      </c>
      <c r="E28" s="124">
        <v>5.066666666666666</v>
      </c>
      <c r="F28" s="116">
        <v>0</v>
      </c>
      <c r="G28" s="116">
        <v>0</v>
      </c>
      <c r="H28" s="121">
        <v>5.066666666666666</v>
      </c>
    </row>
    <row r="29" spans="1:8" ht="12.75">
      <c r="A29" s="116">
        <v>351</v>
      </c>
      <c r="B29" s="129" t="s">
        <v>46</v>
      </c>
      <c r="C29" s="123" t="s">
        <v>66</v>
      </c>
      <c r="D29" s="116">
        <v>1</v>
      </c>
      <c r="E29" s="124">
        <v>0.2222222222222222</v>
      </c>
      <c r="F29" s="116">
        <v>0</v>
      </c>
      <c r="G29" s="116">
        <v>0</v>
      </c>
      <c r="H29" s="121">
        <v>0.2222222222222222</v>
      </c>
    </row>
    <row r="30" spans="1:8" ht="12.75">
      <c r="A30" s="116">
        <v>352</v>
      </c>
      <c r="B30" s="122" t="s">
        <v>47</v>
      </c>
      <c r="C30" s="123" t="s">
        <v>66</v>
      </c>
      <c r="D30" s="116">
        <v>11</v>
      </c>
      <c r="E30" s="124">
        <v>3.2362179487179485</v>
      </c>
      <c r="F30" s="116">
        <v>2</v>
      </c>
      <c r="G30" s="116">
        <v>5</v>
      </c>
      <c r="H30" s="121">
        <v>8.236217948717949</v>
      </c>
    </row>
    <row r="31" spans="1:8" ht="12.75">
      <c r="A31" s="116">
        <v>353</v>
      </c>
      <c r="B31" s="122" t="s">
        <v>81</v>
      </c>
      <c r="C31" s="123" t="s">
        <v>66</v>
      </c>
      <c r="D31" s="116">
        <v>1</v>
      </c>
      <c r="E31" s="124">
        <v>0.3333333333333333</v>
      </c>
      <c r="F31" s="116">
        <v>0</v>
      </c>
      <c r="G31" s="116">
        <v>0</v>
      </c>
      <c r="H31" s="121">
        <v>0.3333333333333333</v>
      </c>
    </row>
    <row r="32" spans="1:8" ht="12.75">
      <c r="A32" s="116">
        <v>355</v>
      </c>
      <c r="B32" s="129" t="s">
        <v>50</v>
      </c>
      <c r="C32" s="123" t="s">
        <v>66</v>
      </c>
      <c r="D32" s="116">
        <v>2</v>
      </c>
      <c r="E32" s="124">
        <v>1.5</v>
      </c>
      <c r="F32" s="116">
        <v>0</v>
      </c>
      <c r="G32" s="116">
        <v>0</v>
      </c>
      <c r="H32" s="121">
        <v>1.5</v>
      </c>
    </row>
    <row r="33" spans="1:8" ht="12.75">
      <c r="A33" s="116">
        <v>356</v>
      </c>
      <c r="B33" s="122" t="s">
        <v>51</v>
      </c>
      <c r="C33" s="123" t="s">
        <v>66</v>
      </c>
      <c r="D33" s="116">
        <v>6</v>
      </c>
      <c r="E33" s="124">
        <v>1.878968253968254</v>
      </c>
      <c r="F33" s="116">
        <v>1</v>
      </c>
      <c r="G33" s="116">
        <v>5</v>
      </c>
      <c r="H33" s="121">
        <v>6.878968253968254</v>
      </c>
    </row>
    <row r="34" spans="1:8" ht="12.75">
      <c r="A34" s="116"/>
      <c r="B34" s="122"/>
      <c r="C34" s="116"/>
      <c r="D34" s="116"/>
      <c r="E34" s="124"/>
      <c r="F34" s="116"/>
      <c r="G34" s="116"/>
      <c r="H34" s="121"/>
    </row>
    <row r="35" spans="1:8" ht="12.75">
      <c r="A35" s="116">
        <v>401</v>
      </c>
      <c r="B35" s="117" t="s">
        <v>53</v>
      </c>
      <c r="C35" s="123" t="s">
        <v>65</v>
      </c>
      <c r="D35" s="116">
        <v>12</v>
      </c>
      <c r="E35" s="124">
        <v>6.033333333333334</v>
      </c>
      <c r="F35" s="116">
        <v>1</v>
      </c>
      <c r="G35" s="116">
        <v>5</v>
      </c>
      <c r="H35" s="121">
        <v>11.033333333333335</v>
      </c>
    </row>
    <row r="36" spans="1:8" ht="12.75">
      <c r="A36" s="116">
        <v>402</v>
      </c>
      <c r="B36" s="117" t="s">
        <v>54</v>
      </c>
      <c r="C36" s="123" t="s">
        <v>65</v>
      </c>
      <c r="D36" s="116">
        <v>3</v>
      </c>
      <c r="E36" s="124">
        <v>2.333333333333333</v>
      </c>
      <c r="F36" s="116">
        <v>0</v>
      </c>
      <c r="G36" s="116">
        <v>0</v>
      </c>
      <c r="H36" s="121">
        <v>2.333333333333333</v>
      </c>
    </row>
    <row r="37" spans="1:8" ht="12.75">
      <c r="A37" s="116">
        <v>404</v>
      </c>
      <c r="B37" s="117" t="s">
        <v>55</v>
      </c>
      <c r="C37" s="123" t="s">
        <v>65</v>
      </c>
      <c r="D37" s="116">
        <v>18</v>
      </c>
      <c r="E37" s="124">
        <v>12.078571428571427</v>
      </c>
      <c r="F37" s="116">
        <v>2</v>
      </c>
      <c r="G37" s="116">
        <v>10</v>
      </c>
      <c r="H37" s="121">
        <v>22.07857142857143</v>
      </c>
    </row>
    <row r="38" spans="1:8" ht="12.75">
      <c r="A38" s="116">
        <v>406</v>
      </c>
      <c r="B38" s="117" t="s">
        <v>56</v>
      </c>
      <c r="C38" s="123" t="s">
        <v>65</v>
      </c>
      <c r="D38" s="116">
        <v>303</v>
      </c>
      <c r="E38" s="124">
        <v>161.42715907190362</v>
      </c>
      <c r="F38" s="116">
        <v>20</v>
      </c>
      <c r="G38" s="116">
        <v>100</v>
      </c>
      <c r="H38" s="121">
        <v>261.4271590719036</v>
      </c>
    </row>
    <row r="39" spans="1:8" ht="12.75">
      <c r="A39" s="116"/>
      <c r="B39" s="117"/>
      <c r="C39" s="123"/>
      <c r="D39" s="124"/>
      <c r="E39" s="124"/>
      <c r="F39" s="124"/>
      <c r="G39" s="124"/>
      <c r="H39" s="121"/>
    </row>
    <row r="40" spans="1:8" ht="12.75">
      <c r="A40" s="116">
        <v>501</v>
      </c>
      <c r="B40" s="117" t="s">
        <v>57</v>
      </c>
      <c r="C40" s="123" t="s">
        <v>64</v>
      </c>
      <c r="D40" s="116">
        <v>11</v>
      </c>
      <c r="E40" s="124">
        <v>3.992857142857143</v>
      </c>
      <c r="F40" s="116">
        <v>2</v>
      </c>
      <c r="G40" s="116">
        <v>10</v>
      </c>
      <c r="H40" s="121">
        <v>13.992857142857144</v>
      </c>
    </row>
    <row r="41" spans="1:8" ht="12.75">
      <c r="A41" s="116">
        <v>502</v>
      </c>
      <c r="B41" s="117" t="s">
        <v>58</v>
      </c>
      <c r="C41" s="123" t="s">
        <v>64</v>
      </c>
      <c r="D41" s="116">
        <v>182</v>
      </c>
      <c r="E41" s="124">
        <v>103.59790209790211</v>
      </c>
      <c r="F41" s="116">
        <v>18</v>
      </c>
      <c r="G41" s="116">
        <v>90</v>
      </c>
      <c r="H41" s="121">
        <v>193.5979020979021</v>
      </c>
    </row>
    <row r="42" spans="1:8" ht="12.75">
      <c r="A42" s="116">
        <v>504</v>
      </c>
      <c r="B42" s="117" t="s">
        <v>60</v>
      </c>
      <c r="C42" s="123" t="s">
        <v>64</v>
      </c>
      <c r="D42" s="116">
        <v>37</v>
      </c>
      <c r="E42" s="124">
        <v>19.95645115753812</v>
      </c>
      <c r="F42" s="116">
        <v>2</v>
      </c>
      <c r="G42" s="116">
        <v>10</v>
      </c>
      <c r="H42" s="121">
        <v>29.95645115753812</v>
      </c>
    </row>
    <row r="43" spans="1:8" ht="12.75">
      <c r="A43" s="116">
        <v>505</v>
      </c>
      <c r="B43" s="117" t="s">
        <v>61</v>
      </c>
      <c r="C43" s="123" t="s">
        <v>64</v>
      </c>
      <c r="D43" s="116">
        <v>7</v>
      </c>
      <c r="E43" s="124">
        <v>1.7440476190476188</v>
      </c>
      <c r="F43" s="116">
        <v>0</v>
      </c>
      <c r="G43" s="116">
        <v>0</v>
      </c>
      <c r="H43" s="121">
        <v>1.7440476190476188</v>
      </c>
    </row>
    <row r="44" spans="1:8" ht="12.75">
      <c r="A44" s="116"/>
      <c r="B44" s="117"/>
      <c r="C44" s="123"/>
      <c r="D44" s="123"/>
      <c r="E44" s="130"/>
      <c r="F44" s="116"/>
      <c r="G44" s="116"/>
      <c r="H44" s="121"/>
    </row>
    <row r="45" spans="1:8" ht="12.75">
      <c r="A45" s="113" t="s">
        <v>5</v>
      </c>
      <c r="B45" s="131"/>
      <c r="C45" s="131"/>
      <c r="D45" s="113"/>
      <c r="E45" s="132">
        <v>1834</v>
      </c>
      <c r="F45" s="133">
        <v>215</v>
      </c>
      <c r="G45" s="132">
        <v>1075</v>
      </c>
      <c r="H45" s="134">
        <v>2909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C28" sqref="C28"/>
    </sheetView>
  </sheetViews>
  <sheetFormatPr defaultColWidth="11.421875" defaultRowHeight="12.75"/>
  <cols>
    <col min="2" max="2" width="22.421875" style="0" customWidth="1"/>
  </cols>
  <sheetData>
    <row r="1" spans="1:8" s="26" customFormat="1" ht="12.75">
      <c r="A1" s="32" t="s">
        <v>18</v>
      </c>
      <c r="B1" s="31" t="s">
        <v>72</v>
      </c>
      <c r="C1" s="31" t="s">
        <v>71</v>
      </c>
      <c r="D1" s="30" t="s">
        <v>0</v>
      </c>
      <c r="E1" s="29" t="s">
        <v>1</v>
      </c>
      <c r="F1" s="28" t="s">
        <v>17</v>
      </c>
      <c r="G1" s="28" t="s">
        <v>70</v>
      </c>
      <c r="H1" s="27" t="s">
        <v>69</v>
      </c>
    </row>
    <row r="2" spans="1:8" ht="12.75">
      <c r="A2" s="25">
        <v>101</v>
      </c>
      <c r="B2" s="21" t="s">
        <v>20</v>
      </c>
      <c r="C2" s="21" t="s">
        <v>68</v>
      </c>
      <c r="D2" s="24">
        <v>3</v>
      </c>
      <c r="E2" s="23"/>
      <c r="F2" s="22">
        <v>0.811111111111111</v>
      </c>
      <c r="G2" s="21"/>
      <c r="H2" s="20">
        <f aca="true" t="shared" si="0" ref="H2:H33">F2+G2</f>
        <v>0.811111111111111</v>
      </c>
    </row>
    <row r="3" spans="1:8" ht="12.75">
      <c r="A3" s="25">
        <v>102</v>
      </c>
      <c r="B3" s="21" t="s">
        <v>21</v>
      </c>
      <c r="C3" s="21" t="s">
        <v>68</v>
      </c>
      <c r="D3" s="24">
        <v>242</v>
      </c>
      <c r="E3" s="23">
        <v>11</v>
      </c>
      <c r="F3" s="22">
        <v>290.862133352758</v>
      </c>
      <c r="G3" s="21">
        <v>55</v>
      </c>
      <c r="H3" s="20">
        <f t="shared" si="0"/>
        <v>345.862133352758</v>
      </c>
    </row>
    <row r="4" spans="1:8" ht="12.75">
      <c r="A4" s="25">
        <v>103</v>
      </c>
      <c r="B4" s="21" t="s">
        <v>22</v>
      </c>
      <c r="C4" s="21" t="s">
        <v>68</v>
      </c>
      <c r="D4" s="24">
        <v>437</v>
      </c>
      <c r="E4" s="23">
        <v>30</v>
      </c>
      <c r="F4" s="22">
        <v>437.20465480045</v>
      </c>
      <c r="G4" s="21">
        <v>147.5</v>
      </c>
      <c r="H4" s="20">
        <f t="shared" si="0"/>
        <v>584.70465480045</v>
      </c>
    </row>
    <row r="5" spans="1:8" ht="12.75">
      <c r="A5" s="25">
        <v>104</v>
      </c>
      <c r="B5" s="21" t="s">
        <v>23</v>
      </c>
      <c r="C5" s="21" t="s">
        <v>68</v>
      </c>
      <c r="D5" s="24">
        <v>19</v>
      </c>
      <c r="E5" s="23">
        <v>2</v>
      </c>
      <c r="F5" s="22">
        <v>15.243253968254</v>
      </c>
      <c r="G5" s="21">
        <v>7.5</v>
      </c>
      <c r="H5" s="20">
        <f t="shared" si="0"/>
        <v>22.743253968254002</v>
      </c>
    </row>
    <row r="6" spans="1:8" ht="12.75">
      <c r="A6" s="25">
        <v>108</v>
      </c>
      <c r="B6" s="21" t="s">
        <v>24</v>
      </c>
      <c r="C6" s="21" t="s">
        <v>68</v>
      </c>
      <c r="D6" s="24">
        <v>14</v>
      </c>
      <c r="E6" s="23"/>
      <c r="F6" s="22">
        <v>7.74621212121212</v>
      </c>
      <c r="G6" s="21"/>
      <c r="H6" s="20">
        <f t="shared" si="0"/>
        <v>7.74621212121212</v>
      </c>
    </row>
    <row r="7" spans="1:8" ht="12.75">
      <c r="A7" s="25">
        <v>109</v>
      </c>
      <c r="B7" s="21" t="s">
        <v>25</v>
      </c>
      <c r="C7" s="21" t="s">
        <v>68</v>
      </c>
      <c r="D7" s="24">
        <v>6</v>
      </c>
      <c r="E7" s="23">
        <v>1</v>
      </c>
      <c r="F7" s="22">
        <v>2.96825396825397</v>
      </c>
      <c r="G7" s="21">
        <v>5</v>
      </c>
      <c r="H7" s="20">
        <f t="shared" si="0"/>
        <v>7.96825396825397</v>
      </c>
    </row>
    <row r="8" spans="1:8" ht="12.75">
      <c r="A8" s="25">
        <v>111</v>
      </c>
      <c r="B8" s="21" t="s">
        <v>26</v>
      </c>
      <c r="C8" s="21" t="s">
        <v>68</v>
      </c>
      <c r="D8" s="24">
        <v>3</v>
      </c>
      <c r="E8" s="23"/>
      <c r="F8" s="22">
        <v>2.33333333333333</v>
      </c>
      <c r="G8" s="21"/>
      <c r="H8" s="20">
        <f t="shared" si="0"/>
        <v>2.33333333333333</v>
      </c>
    </row>
    <row r="9" spans="1:8" ht="12.75">
      <c r="A9" s="25">
        <v>112</v>
      </c>
      <c r="B9" s="21" t="s">
        <v>27</v>
      </c>
      <c r="C9" s="21" t="s">
        <v>68</v>
      </c>
      <c r="D9" s="24">
        <v>14</v>
      </c>
      <c r="E9" s="23"/>
      <c r="F9" s="22">
        <v>12.4333333333333</v>
      </c>
      <c r="G9" s="21"/>
      <c r="H9" s="20">
        <f t="shared" si="0"/>
        <v>12.4333333333333</v>
      </c>
    </row>
    <row r="10" spans="1:8" ht="12.75">
      <c r="A10" s="25">
        <v>152</v>
      </c>
      <c r="B10" s="21" t="s">
        <v>30</v>
      </c>
      <c r="C10" s="21" t="s">
        <v>68</v>
      </c>
      <c r="D10" s="24">
        <v>1</v>
      </c>
      <c r="E10" s="23"/>
      <c r="F10" s="22">
        <v>0.75</v>
      </c>
      <c r="G10" s="21"/>
      <c r="H10" s="20">
        <f t="shared" si="0"/>
        <v>0.75</v>
      </c>
    </row>
    <row r="11" spans="1:8" ht="12.75">
      <c r="A11" s="25">
        <v>201</v>
      </c>
      <c r="B11" s="21" t="s">
        <v>31</v>
      </c>
      <c r="C11" s="21" t="s">
        <v>67</v>
      </c>
      <c r="D11" s="24">
        <v>14</v>
      </c>
      <c r="E11" s="23"/>
      <c r="F11" s="22">
        <v>9.52301587301587</v>
      </c>
      <c r="G11" s="21"/>
      <c r="H11" s="20">
        <f t="shared" si="0"/>
        <v>9.52301587301587</v>
      </c>
    </row>
    <row r="12" spans="1:8" ht="12.75">
      <c r="A12" s="25">
        <v>202</v>
      </c>
      <c r="B12" s="21" t="s">
        <v>32</v>
      </c>
      <c r="C12" s="21" t="s">
        <v>67</v>
      </c>
      <c r="D12" s="24">
        <v>40</v>
      </c>
      <c r="E12" s="23">
        <v>2</v>
      </c>
      <c r="F12" s="22">
        <v>28.4244588744589</v>
      </c>
      <c r="G12" s="21">
        <v>7.5</v>
      </c>
      <c r="H12" s="20">
        <f t="shared" si="0"/>
        <v>35.9244588744589</v>
      </c>
    </row>
    <row r="13" spans="1:8" ht="12.75">
      <c r="A13" s="25">
        <v>206</v>
      </c>
      <c r="B13" s="21" t="s">
        <v>33</v>
      </c>
      <c r="C13" s="21" t="s">
        <v>67</v>
      </c>
      <c r="D13" s="24">
        <v>15</v>
      </c>
      <c r="E13" s="23"/>
      <c r="F13" s="22">
        <v>7.49166666666667</v>
      </c>
      <c r="G13" s="21"/>
      <c r="H13" s="20">
        <f t="shared" si="0"/>
        <v>7.49166666666667</v>
      </c>
    </row>
    <row r="14" spans="1:8" ht="12.75">
      <c r="A14" s="25">
        <v>211</v>
      </c>
      <c r="B14" s="21" t="s">
        <v>34</v>
      </c>
      <c r="C14" s="21" t="s">
        <v>67</v>
      </c>
      <c r="D14" s="24">
        <v>316</v>
      </c>
      <c r="E14" s="23">
        <v>11</v>
      </c>
      <c r="F14" s="22">
        <v>278.794239094239</v>
      </c>
      <c r="G14" s="21">
        <v>55</v>
      </c>
      <c r="H14" s="20">
        <f t="shared" si="0"/>
        <v>333.794239094239</v>
      </c>
    </row>
    <row r="15" spans="1:8" ht="12.75">
      <c r="A15" s="25">
        <v>212</v>
      </c>
      <c r="B15" s="21" t="s">
        <v>35</v>
      </c>
      <c r="C15" s="21" t="s">
        <v>67</v>
      </c>
      <c r="D15" s="24">
        <v>44</v>
      </c>
      <c r="E15" s="23">
        <v>6</v>
      </c>
      <c r="F15" s="22">
        <v>31.3980158730159</v>
      </c>
      <c r="G15" s="21">
        <v>30</v>
      </c>
      <c r="H15" s="20">
        <f t="shared" si="0"/>
        <v>61.3980158730159</v>
      </c>
    </row>
    <row r="16" spans="1:8" ht="12.75">
      <c r="A16" s="25">
        <v>213</v>
      </c>
      <c r="B16" s="21" t="s">
        <v>36</v>
      </c>
      <c r="C16" s="21" t="s">
        <v>67</v>
      </c>
      <c r="D16" s="24">
        <v>3</v>
      </c>
      <c r="E16" s="23">
        <v>1</v>
      </c>
      <c r="F16" s="22">
        <v>2.08333333333333</v>
      </c>
      <c r="G16" s="21">
        <v>2.5</v>
      </c>
      <c r="H16" s="20">
        <f t="shared" si="0"/>
        <v>4.58333333333333</v>
      </c>
    </row>
    <row r="17" spans="1:8" ht="12.75">
      <c r="A17" s="25">
        <v>214</v>
      </c>
      <c r="B17" s="21" t="s">
        <v>37</v>
      </c>
      <c r="C17" s="21" t="s">
        <v>67</v>
      </c>
      <c r="D17" s="24">
        <v>11</v>
      </c>
      <c r="E17" s="23">
        <v>1</v>
      </c>
      <c r="F17" s="22">
        <v>5.34343434343434</v>
      </c>
      <c r="G17" s="21">
        <v>5</v>
      </c>
      <c r="H17" s="20">
        <f t="shared" si="0"/>
        <v>10.343434343434339</v>
      </c>
    </row>
    <row r="18" spans="1:8" ht="12.75">
      <c r="A18" s="25">
        <v>251</v>
      </c>
      <c r="B18" s="21" t="s">
        <v>38</v>
      </c>
      <c r="C18" s="21" t="s">
        <v>67</v>
      </c>
      <c r="D18" s="24">
        <v>19</v>
      </c>
      <c r="E18" s="23">
        <v>2</v>
      </c>
      <c r="F18" s="22">
        <v>17.9373015873016</v>
      </c>
      <c r="G18" s="21">
        <v>10</v>
      </c>
      <c r="H18" s="20">
        <f t="shared" si="0"/>
        <v>27.9373015873016</v>
      </c>
    </row>
    <row r="19" spans="1:8" ht="12.75">
      <c r="A19" s="25">
        <v>252</v>
      </c>
      <c r="B19" s="21" t="s">
        <v>39</v>
      </c>
      <c r="C19" s="21" t="s">
        <v>67</v>
      </c>
      <c r="D19" s="24">
        <v>8</v>
      </c>
      <c r="E19" s="23">
        <v>2</v>
      </c>
      <c r="F19" s="22">
        <v>3.80952380952381</v>
      </c>
      <c r="G19" s="21">
        <v>10</v>
      </c>
      <c r="H19" s="20">
        <f t="shared" si="0"/>
        <v>13.80952380952381</v>
      </c>
    </row>
    <row r="20" spans="1:8" ht="12.75">
      <c r="A20" s="25">
        <v>253</v>
      </c>
      <c r="B20" s="21" t="s">
        <v>40</v>
      </c>
      <c r="C20" s="21" t="s">
        <v>67</v>
      </c>
      <c r="D20" s="24">
        <v>6</v>
      </c>
      <c r="E20" s="23"/>
      <c r="F20" s="22">
        <v>2.96666666666667</v>
      </c>
      <c r="G20" s="21"/>
      <c r="H20" s="20">
        <f t="shared" si="0"/>
        <v>2.96666666666667</v>
      </c>
    </row>
    <row r="21" spans="1:8" ht="12.75">
      <c r="A21" s="25">
        <v>301</v>
      </c>
      <c r="B21" s="21" t="s">
        <v>42</v>
      </c>
      <c r="C21" s="21" t="s">
        <v>66</v>
      </c>
      <c r="D21" s="24">
        <v>51</v>
      </c>
      <c r="E21" s="23">
        <v>4</v>
      </c>
      <c r="F21" s="22">
        <v>48.8709213988626</v>
      </c>
      <c r="G21" s="21">
        <v>20</v>
      </c>
      <c r="H21" s="20">
        <f t="shared" si="0"/>
        <v>68.8709213988626</v>
      </c>
    </row>
    <row r="22" spans="1:8" ht="12.75">
      <c r="A22" s="25">
        <v>302</v>
      </c>
      <c r="B22" s="21" t="s">
        <v>43</v>
      </c>
      <c r="C22" s="21" t="s">
        <v>66</v>
      </c>
      <c r="D22" s="24">
        <v>4</v>
      </c>
      <c r="E22" s="23">
        <v>1</v>
      </c>
      <c r="F22" s="22">
        <v>10.5757575757576</v>
      </c>
      <c r="G22" s="21">
        <v>5</v>
      </c>
      <c r="H22" s="20">
        <f t="shared" si="0"/>
        <v>15.5757575757576</v>
      </c>
    </row>
    <row r="23" spans="1:8" ht="12.75">
      <c r="A23" s="25">
        <v>304</v>
      </c>
      <c r="B23" s="21" t="s">
        <v>44</v>
      </c>
      <c r="C23" s="21" t="s">
        <v>66</v>
      </c>
      <c r="D23" s="24">
        <v>282</v>
      </c>
      <c r="E23" s="23">
        <v>35</v>
      </c>
      <c r="F23" s="22">
        <v>234.942524131878</v>
      </c>
      <c r="G23" s="21">
        <v>172.5</v>
      </c>
      <c r="H23" s="20">
        <f t="shared" si="0"/>
        <v>407.44252413187803</v>
      </c>
    </row>
    <row r="24" spans="1:8" ht="12.75">
      <c r="A24" s="25">
        <v>305</v>
      </c>
      <c r="B24" s="21" t="s">
        <v>45</v>
      </c>
      <c r="C24" s="21" t="s">
        <v>66</v>
      </c>
      <c r="D24" s="24">
        <v>5</v>
      </c>
      <c r="E24" s="23"/>
      <c r="F24" s="22">
        <v>2.80714285714286</v>
      </c>
      <c r="G24" s="21"/>
      <c r="H24" s="20">
        <f t="shared" si="0"/>
        <v>2.80714285714286</v>
      </c>
    </row>
    <row r="25" spans="1:8" ht="12.75">
      <c r="A25" s="25">
        <v>352</v>
      </c>
      <c r="B25" s="21" t="s">
        <v>47</v>
      </c>
      <c r="C25" s="21" t="s">
        <v>66</v>
      </c>
      <c r="D25" s="24">
        <v>13</v>
      </c>
      <c r="E25" s="23">
        <v>1</v>
      </c>
      <c r="F25" s="22">
        <v>8.92063492063492</v>
      </c>
      <c r="G25" s="21">
        <v>5</v>
      </c>
      <c r="H25" s="20">
        <f t="shared" si="0"/>
        <v>13.92063492063492</v>
      </c>
    </row>
    <row r="26" spans="1:8" ht="12.75">
      <c r="A26" s="25">
        <v>401</v>
      </c>
      <c r="B26" s="21" t="s">
        <v>53</v>
      </c>
      <c r="C26" s="21" t="s">
        <v>65</v>
      </c>
      <c r="D26" s="24">
        <v>9</v>
      </c>
      <c r="E26" s="23"/>
      <c r="F26" s="22">
        <v>7.02272727272727</v>
      </c>
      <c r="G26" s="21"/>
      <c r="H26" s="20">
        <f t="shared" si="0"/>
        <v>7.02272727272727</v>
      </c>
    </row>
    <row r="27" spans="1:8" ht="12.75">
      <c r="A27" s="25">
        <v>402</v>
      </c>
      <c r="B27" s="21" t="s">
        <v>54</v>
      </c>
      <c r="C27" s="21" t="s">
        <v>65</v>
      </c>
      <c r="D27" s="24">
        <v>3</v>
      </c>
      <c r="E27" s="23"/>
      <c r="F27" s="22">
        <v>1.19166666666667</v>
      </c>
      <c r="G27" s="21"/>
      <c r="H27" s="20">
        <f t="shared" si="0"/>
        <v>1.19166666666667</v>
      </c>
    </row>
    <row r="28" spans="1:8" ht="12.75">
      <c r="A28" s="25">
        <v>404</v>
      </c>
      <c r="B28" s="21" t="s">
        <v>55</v>
      </c>
      <c r="C28" s="21" t="s">
        <v>65</v>
      </c>
      <c r="D28" s="24">
        <v>8</v>
      </c>
      <c r="E28" s="23">
        <v>1</v>
      </c>
      <c r="F28" s="22">
        <v>3.76111111111111</v>
      </c>
      <c r="G28" s="21">
        <v>5</v>
      </c>
      <c r="H28" s="20">
        <f t="shared" si="0"/>
        <v>8.76111111111111</v>
      </c>
    </row>
    <row r="29" spans="1:12" ht="12.75">
      <c r="A29" s="25">
        <v>406</v>
      </c>
      <c r="B29" s="21" t="s">
        <v>56</v>
      </c>
      <c r="C29" s="21" t="s">
        <v>65</v>
      </c>
      <c r="D29" s="24">
        <v>201</v>
      </c>
      <c r="E29" s="23">
        <v>8</v>
      </c>
      <c r="F29" s="22">
        <v>196.371227383727</v>
      </c>
      <c r="G29" s="21">
        <v>40</v>
      </c>
      <c r="H29" s="20">
        <f t="shared" si="0"/>
        <v>236.371227383727</v>
      </c>
      <c r="L29" s="14"/>
    </row>
    <row r="30" spans="1:12" ht="12.75">
      <c r="A30" s="25">
        <v>501</v>
      </c>
      <c r="B30" s="21" t="s">
        <v>57</v>
      </c>
      <c r="C30" s="21" t="s">
        <v>64</v>
      </c>
      <c r="D30" s="24">
        <v>6</v>
      </c>
      <c r="E30" s="23"/>
      <c r="F30" s="22">
        <v>4.4</v>
      </c>
      <c r="G30" s="21"/>
      <c r="H30" s="20">
        <f t="shared" si="0"/>
        <v>4.4</v>
      </c>
      <c r="L30" s="14"/>
    </row>
    <row r="31" spans="1:12" ht="12.75">
      <c r="A31" s="25">
        <v>502</v>
      </c>
      <c r="B31" s="21" t="s">
        <v>58</v>
      </c>
      <c r="C31" s="21" t="s">
        <v>64</v>
      </c>
      <c r="D31" s="24">
        <v>84</v>
      </c>
      <c r="E31" s="23">
        <v>10</v>
      </c>
      <c r="F31" s="22">
        <v>76.0642857142857</v>
      </c>
      <c r="G31" s="21">
        <v>47.5</v>
      </c>
      <c r="H31" s="20">
        <f t="shared" si="0"/>
        <v>123.5642857142857</v>
      </c>
      <c r="L31" s="14"/>
    </row>
    <row r="32" spans="1:12" ht="12.75">
      <c r="A32" s="25">
        <v>504</v>
      </c>
      <c r="B32" s="21" t="s">
        <v>60</v>
      </c>
      <c r="C32" s="21" t="s">
        <v>64</v>
      </c>
      <c r="D32" s="24">
        <v>22</v>
      </c>
      <c r="E32" s="23"/>
      <c r="F32" s="22">
        <v>16.4504329004329</v>
      </c>
      <c r="G32" s="21"/>
      <c r="H32" s="20">
        <f t="shared" si="0"/>
        <v>16.4504329004329</v>
      </c>
      <c r="L32" s="14"/>
    </row>
    <row r="33" spans="1:12" ht="12.75">
      <c r="A33" s="25">
        <v>505</v>
      </c>
      <c r="B33" s="21" t="s">
        <v>61</v>
      </c>
      <c r="C33" s="21" t="s">
        <v>64</v>
      </c>
      <c r="D33" s="24">
        <v>2</v>
      </c>
      <c r="E33" s="23"/>
      <c r="F33" s="22">
        <v>1</v>
      </c>
      <c r="G33" s="21"/>
      <c r="H33" s="20">
        <f t="shared" si="0"/>
        <v>1</v>
      </c>
      <c r="L33" s="14"/>
    </row>
    <row r="34" spans="1:14" s="13" customFormat="1" ht="12.75">
      <c r="A34" s="19" t="s">
        <v>5</v>
      </c>
      <c r="B34" s="18"/>
      <c r="C34" s="18"/>
      <c r="D34" s="17">
        <f>SUM(D2:D33)</f>
        <v>1905</v>
      </c>
      <c r="E34" s="16">
        <f>SUM(E2:E33)</f>
        <v>129</v>
      </c>
      <c r="F34" s="15">
        <f>SUM(F2:F33)</f>
        <v>1770.5023740435886</v>
      </c>
      <c r="G34" s="15">
        <f>SUM(G2:G33)</f>
        <v>630</v>
      </c>
      <c r="H34" s="5">
        <f>SUM(H2:H33)</f>
        <v>2400.502374043589</v>
      </c>
      <c r="J34"/>
      <c r="K34"/>
      <c r="L34" s="14"/>
      <c r="M34"/>
      <c r="N34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44" sqref="I44"/>
    </sheetView>
  </sheetViews>
  <sheetFormatPr defaultColWidth="11.421875" defaultRowHeight="12.75"/>
  <sheetData>
    <row r="1" spans="1:6" ht="12.75">
      <c r="A1" s="42" t="s">
        <v>71</v>
      </c>
      <c r="B1" s="30" t="s">
        <v>0</v>
      </c>
      <c r="C1" s="29" t="s">
        <v>1</v>
      </c>
      <c r="D1" s="28" t="s">
        <v>17</v>
      </c>
      <c r="E1" s="28" t="s">
        <v>70</v>
      </c>
      <c r="F1" s="27" t="s">
        <v>69</v>
      </c>
    </row>
    <row r="2" spans="1:6" ht="12.75">
      <c r="A2" s="24" t="s">
        <v>68</v>
      </c>
      <c r="B2" s="24">
        <v>739</v>
      </c>
      <c r="C2" s="23">
        <v>44</v>
      </c>
      <c r="D2" s="22">
        <v>770.352285988706</v>
      </c>
      <c r="E2" s="21">
        <v>215</v>
      </c>
      <c r="F2" s="20">
        <f aca="true" t="shared" si="0" ref="F2:F7">D2+E2</f>
        <v>985.352285988706</v>
      </c>
    </row>
    <row r="3" spans="1:6" ht="12.75">
      <c r="A3" s="48" t="s">
        <v>67</v>
      </c>
      <c r="B3" s="48">
        <v>476</v>
      </c>
      <c r="C3" s="47">
        <v>25</v>
      </c>
      <c r="D3" s="46">
        <v>387.771656121656</v>
      </c>
      <c r="E3" s="45">
        <v>120</v>
      </c>
      <c r="F3" s="44">
        <f t="shared" si="0"/>
        <v>507.771656121656</v>
      </c>
    </row>
    <row r="4" spans="1:6" ht="12.75">
      <c r="A4" s="24" t="s">
        <v>66</v>
      </c>
      <c r="B4" s="24">
        <v>355</v>
      </c>
      <c r="C4" s="23">
        <v>41</v>
      </c>
      <c r="D4" s="22">
        <v>306.116980884276</v>
      </c>
      <c r="E4" s="21">
        <v>202.5</v>
      </c>
      <c r="F4" s="20">
        <f t="shared" si="0"/>
        <v>508.616980884276</v>
      </c>
    </row>
    <row r="5" spans="1:6" ht="12.75">
      <c r="A5" s="24" t="s">
        <v>65</v>
      </c>
      <c r="B5" s="24">
        <v>221</v>
      </c>
      <c r="C5" s="23">
        <v>9</v>
      </c>
      <c r="D5" s="22">
        <v>208.346732434232</v>
      </c>
      <c r="E5" s="21">
        <v>45</v>
      </c>
      <c r="F5" s="20">
        <f t="shared" si="0"/>
        <v>253.346732434232</v>
      </c>
    </row>
    <row r="6" spans="1:6" ht="12.75">
      <c r="A6" s="24" t="s">
        <v>64</v>
      </c>
      <c r="B6" s="24">
        <v>114</v>
      </c>
      <c r="C6" s="23">
        <v>10</v>
      </c>
      <c r="D6" s="22">
        <v>97.9147186147186</v>
      </c>
      <c r="E6" s="21">
        <v>47.5</v>
      </c>
      <c r="F6" s="20">
        <f t="shared" si="0"/>
        <v>145.4147186147186</v>
      </c>
    </row>
    <row r="7" spans="1:6" ht="12.75">
      <c r="A7" s="37" t="s">
        <v>5</v>
      </c>
      <c r="B7" s="37">
        <v>1905</v>
      </c>
      <c r="C7" s="43">
        <v>129</v>
      </c>
      <c r="D7" s="15">
        <v>1770.5023740435884</v>
      </c>
      <c r="E7" s="18">
        <v>630</v>
      </c>
      <c r="F7" s="5">
        <f t="shared" si="0"/>
        <v>2400.502374043588</v>
      </c>
    </row>
    <row r="8" spans="3:6" ht="12.75">
      <c r="C8" s="13"/>
      <c r="E8" s="13"/>
      <c r="F8" s="13"/>
    </row>
    <row r="9" spans="1:6" ht="12.75">
      <c r="A9" s="42" t="s">
        <v>71</v>
      </c>
      <c r="B9" s="30" t="s">
        <v>0</v>
      </c>
      <c r="C9" s="29" t="s">
        <v>1</v>
      </c>
      <c r="D9" s="28" t="s">
        <v>17</v>
      </c>
      <c r="E9" s="28" t="s">
        <v>70</v>
      </c>
      <c r="F9" s="27" t="s">
        <v>69</v>
      </c>
    </row>
    <row r="10" spans="1:6" ht="12.75">
      <c r="A10" s="24" t="s">
        <v>68</v>
      </c>
      <c r="B10" s="41">
        <f aca="true" t="shared" si="1" ref="B10:B15">B2/1905</f>
        <v>0.3879265091863517</v>
      </c>
      <c r="C10" s="40">
        <f aca="true" t="shared" si="2" ref="C10:C15">C2/129</f>
        <v>0.34108527131782945</v>
      </c>
      <c r="D10" s="39">
        <f aca="true" t="shared" si="3" ref="D10:D15">D2/1770.5</f>
        <v>0.4351043693807997</v>
      </c>
      <c r="E10" s="39">
        <f aca="true" t="shared" si="4" ref="E10:E15">E2/630</f>
        <v>0.3412698412698413</v>
      </c>
      <c r="F10" s="38">
        <f aca="true" t="shared" si="5" ref="F10:F15">F2/2400.50237404359</f>
        <v>0.41047753030500156</v>
      </c>
    </row>
    <row r="11" spans="1:6" ht="12.75">
      <c r="A11" s="24" t="s">
        <v>67</v>
      </c>
      <c r="B11" s="41">
        <f t="shared" si="1"/>
        <v>0.24986876640419947</v>
      </c>
      <c r="C11" s="40">
        <f t="shared" si="2"/>
        <v>0.1937984496124031</v>
      </c>
      <c r="D11" s="39">
        <f t="shared" si="3"/>
        <v>0.21901816216981418</v>
      </c>
      <c r="E11" s="39">
        <f t="shared" si="4"/>
        <v>0.19047619047619047</v>
      </c>
      <c r="F11" s="38">
        <f t="shared" si="5"/>
        <v>0.2115272459682373</v>
      </c>
    </row>
    <row r="12" spans="1:6" ht="12.75">
      <c r="A12" s="24" t="s">
        <v>66</v>
      </c>
      <c r="B12" s="41">
        <f t="shared" si="1"/>
        <v>0.18635170603674542</v>
      </c>
      <c r="C12" s="40">
        <f t="shared" si="2"/>
        <v>0.3178294573643411</v>
      </c>
      <c r="D12" s="39">
        <f t="shared" si="3"/>
        <v>0.17289860541331603</v>
      </c>
      <c r="E12" s="39">
        <f t="shared" si="4"/>
        <v>0.32142857142857145</v>
      </c>
      <c r="F12" s="38">
        <f t="shared" si="5"/>
        <v>0.21187939090746352</v>
      </c>
    </row>
    <row r="13" spans="1:6" ht="12.75">
      <c r="A13" s="24" t="s">
        <v>65</v>
      </c>
      <c r="B13" s="41">
        <f t="shared" si="1"/>
        <v>0.11601049868766404</v>
      </c>
      <c r="C13" s="40">
        <f t="shared" si="2"/>
        <v>0.06976744186046512</v>
      </c>
      <c r="D13" s="39">
        <f t="shared" si="3"/>
        <v>0.11767677629722226</v>
      </c>
      <c r="E13" s="39">
        <f t="shared" si="4"/>
        <v>0.07142857142857142</v>
      </c>
      <c r="F13" s="38">
        <f t="shared" si="5"/>
        <v>0.1055390468152195</v>
      </c>
    </row>
    <row r="14" spans="1:6" ht="12.75">
      <c r="A14" s="24" t="s">
        <v>64</v>
      </c>
      <c r="B14" s="41">
        <f t="shared" si="1"/>
        <v>0.05984251968503937</v>
      </c>
      <c r="C14" s="40">
        <f t="shared" si="2"/>
        <v>0.07751937984496124</v>
      </c>
      <c r="D14" s="39">
        <f t="shared" si="3"/>
        <v>0.05530342762762982</v>
      </c>
      <c r="E14" s="39">
        <f t="shared" si="4"/>
        <v>0.07539682539682539</v>
      </c>
      <c r="F14" s="38">
        <f t="shared" si="5"/>
        <v>0.06057678600407752</v>
      </c>
    </row>
    <row r="15" spans="1:6" ht="12.75">
      <c r="A15" s="37" t="s">
        <v>5</v>
      </c>
      <c r="B15" s="36">
        <f t="shared" si="1"/>
        <v>1</v>
      </c>
      <c r="C15" s="35">
        <f t="shared" si="2"/>
        <v>1</v>
      </c>
      <c r="D15" s="34">
        <f t="shared" si="3"/>
        <v>1.000001340888782</v>
      </c>
      <c r="E15" s="34">
        <f t="shared" si="4"/>
        <v>1</v>
      </c>
      <c r="F15" s="33">
        <f t="shared" si="5"/>
        <v>0.9999999999999992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K49" sqref="K49"/>
    </sheetView>
  </sheetViews>
  <sheetFormatPr defaultColWidth="11.421875" defaultRowHeight="12.75"/>
  <cols>
    <col min="1" max="1" width="6.8515625" style="11" customWidth="1"/>
    <col min="2" max="2" width="30.421875" style="0" customWidth="1"/>
    <col min="3" max="3" width="7.421875" style="0" customWidth="1"/>
    <col min="4" max="4" width="8.00390625" style="0" customWidth="1"/>
    <col min="5" max="5" width="7.7109375" style="0" customWidth="1"/>
    <col min="6" max="6" width="11.28125" style="0" customWidth="1"/>
    <col min="7" max="7" width="10.7109375" style="0" customWidth="1"/>
  </cols>
  <sheetData>
    <row r="1" s="1" customFormat="1" ht="12.75">
      <c r="A1" s="12" t="s">
        <v>4</v>
      </c>
    </row>
    <row r="4" spans="1:7" ht="12.75">
      <c r="A4" s="10" t="s">
        <v>18</v>
      </c>
      <c r="B4" s="4" t="s">
        <v>19</v>
      </c>
      <c r="C4" s="4" t="s">
        <v>0</v>
      </c>
      <c r="D4" s="4" t="s">
        <v>17</v>
      </c>
      <c r="E4" s="4" t="s">
        <v>1</v>
      </c>
      <c r="F4" s="4" t="s">
        <v>2</v>
      </c>
      <c r="G4" s="4" t="s">
        <v>3</v>
      </c>
    </row>
    <row r="5" spans="1:7" ht="12.75">
      <c r="A5" s="10">
        <v>101</v>
      </c>
      <c r="B5" s="4" t="s">
        <v>20</v>
      </c>
      <c r="C5" s="4">
        <v>1</v>
      </c>
      <c r="D5" s="5">
        <v>0.75</v>
      </c>
      <c r="E5" s="4">
        <v>0</v>
      </c>
      <c r="F5" s="4">
        <v>0</v>
      </c>
      <c r="G5" s="5">
        <f>D5+F5</f>
        <v>0.75</v>
      </c>
    </row>
    <row r="6" spans="1:7" ht="12.75">
      <c r="A6" s="10">
        <v>102</v>
      </c>
      <c r="B6" s="4" t="s">
        <v>21</v>
      </c>
      <c r="C6" s="4">
        <v>250</v>
      </c>
      <c r="D6" s="5">
        <v>355.331414345889</v>
      </c>
      <c r="E6" s="4">
        <v>12</v>
      </c>
      <c r="F6" s="4">
        <v>60</v>
      </c>
      <c r="G6" s="5">
        <f aca="true" t="shared" si="0" ref="G6:G48">D6+F6</f>
        <v>415.331414345889</v>
      </c>
    </row>
    <row r="7" spans="1:7" ht="12.75">
      <c r="A7" s="10">
        <v>103</v>
      </c>
      <c r="B7" s="4" t="s">
        <v>22</v>
      </c>
      <c r="C7" s="4">
        <v>467</v>
      </c>
      <c r="D7" s="5">
        <v>547.135764194956</v>
      </c>
      <c r="E7" s="4">
        <v>22</v>
      </c>
      <c r="F7" s="4">
        <v>105</v>
      </c>
      <c r="G7" s="5">
        <f t="shared" si="0"/>
        <v>652.135764194956</v>
      </c>
    </row>
    <row r="8" spans="1:7" ht="12.75">
      <c r="A8" s="10">
        <v>104</v>
      </c>
      <c r="B8" s="4" t="s">
        <v>23</v>
      </c>
      <c r="C8" s="4">
        <v>23</v>
      </c>
      <c r="D8" s="5">
        <v>25.9645658263305</v>
      </c>
      <c r="E8" s="4">
        <v>0</v>
      </c>
      <c r="F8" s="4">
        <v>0</v>
      </c>
      <c r="G8" s="5">
        <f t="shared" si="0"/>
        <v>25.9645658263305</v>
      </c>
    </row>
    <row r="9" spans="1:7" ht="12.75">
      <c r="A9" s="10">
        <v>108</v>
      </c>
      <c r="B9" s="4" t="s">
        <v>24</v>
      </c>
      <c r="C9" s="4">
        <v>16</v>
      </c>
      <c r="D9" s="5">
        <v>19.364898989899</v>
      </c>
      <c r="E9" s="4">
        <v>1</v>
      </c>
      <c r="F9" s="4">
        <v>2.5</v>
      </c>
      <c r="G9" s="5">
        <f t="shared" si="0"/>
        <v>21.864898989899</v>
      </c>
    </row>
    <row r="10" spans="1:7" ht="12.75">
      <c r="A10" s="10">
        <v>109</v>
      </c>
      <c r="B10" s="4" t="s">
        <v>25</v>
      </c>
      <c r="C10" s="4">
        <v>13</v>
      </c>
      <c r="D10" s="5">
        <v>9.49962121212121</v>
      </c>
      <c r="E10" s="4">
        <v>0</v>
      </c>
      <c r="F10" s="4">
        <v>0</v>
      </c>
      <c r="G10" s="5">
        <f t="shared" si="0"/>
        <v>9.49962121212121</v>
      </c>
    </row>
    <row r="11" spans="1:7" ht="12.75">
      <c r="A11" s="10">
        <v>111</v>
      </c>
      <c r="B11" s="4" t="s">
        <v>26</v>
      </c>
      <c r="C11" s="4">
        <v>2</v>
      </c>
      <c r="D11" s="5">
        <v>4.05</v>
      </c>
      <c r="E11" s="4">
        <v>0</v>
      </c>
      <c r="F11" s="4">
        <v>0</v>
      </c>
      <c r="G11" s="5">
        <f t="shared" si="0"/>
        <v>4.05</v>
      </c>
    </row>
    <row r="12" spans="1:7" ht="12.75">
      <c r="A12" s="10">
        <v>112</v>
      </c>
      <c r="B12" s="4" t="s">
        <v>27</v>
      </c>
      <c r="C12" s="4">
        <v>9</v>
      </c>
      <c r="D12" s="5">
        <v>8.83333333333333</v>
      </c>
      <c r="E12" s="4">
        <v>1</v>
      </c>
      <c r="F12" s="4">
        <v>5</v>
      </c>
      <c r="G12" s="5">
        <f t="shared" si="0"/>
        <v>13.83333333333333</v>
      </c>
    </row>
    <row r="13" spans="1:7" ht="12.75">
      <c r="A13" s="10">
        <v>113</v>
      </c>
      <c r="B13" s="4" t="s">
        <v>28</v>
      </c>
      <c r="C13" s="4">
        <v>1</v>
      </c>
      <c r="D13" s="5">
        <v>0.5</v>
      </c>
      <c r="E13" s="4">
        <v>0</v>
      </c>
      <c r="F13" s="4">
        <v>0</v>
      </c>
      <c r="G13" s="5">
        <f t="shared" si="0"/>
        <v>0.5</v>
      </c>
    </row>
    <row r="14" spans="1:7" ht="12.75">
      <c r="A14" s="10">
        <v>151</v>
      </c>
      <c r="B14" s="4" t="s">
        <v>29</v>
      </c>
      <c r="C14" s="4">
        <v>1</v>
      </c>
      <c r="D14" s="5">
        <v>0.166666666666667</v>
      </c>
      <c r="E14" s="4">
        <v>0</v>
      </c>
      <c r="F14" s="4">
        <v>0</v>
      </c>
      <c r="G14" s="5">
        <f t="shared" si="0"/>
        <v>0.166666666666667</v>
      </c>
    </row>
    <row r="15" spans="1:7" ht="12.75">
      <c r="A15" s="10">
        <v>152</v>
      </c>
      <c r="B15" s="4" t="s">
        <v>30</v>
      </c>
      <c r="C15" s="4">
        <v>4</v>
      </c>
      <c r="D15" s="5">
        <v>2</v>
      </c>
      <c r="E15" s="4">
        <v>0</v>
      </c>
      <c r="F15" s="4">
        <v>0</v>
      </c>
      <c r="G15" s="5">
        <f t="shared" si="0"/>
        <v>2</v>
      </c>
    </row>
    <row r="16" spans="1:7" ht="12.75">
      <c r="A16" s="10">
        <v>201</v>
      </c>
      <c r="B16" s="4" t="s">
        <v>31</v>
      </c>
      <c r="C16" s="4">
        <v>12</v>
      </c>
      <c r="D16" s="5">
        <v>12.4154761904762</v>
      </c>
      <c r="E16" s="4">
        <v>0</v>
      </c>
      <c r="F16" s="4">
        <v>0</v>
      </c>
      <c r="G16" s="5">
        <f t="shared" si="0"/>
        <v>12.4154761904762</v>
      </c>
    </row>
    <row r="17" spans="1:7" ht="12.75">
      <c r="A17" s="10">
        <v>202</v>
      </c>
      <c r="B17" s="4" t="s">
        <v>32</v>
      </c>
      <c r="C17" s="4">
        <v>26</v>
      </c>
      <c r="D17" s="5">
        <v>20.5803785928786</v>
      </c>
      <c r="E17" s="4">
        <v>0</v>
      </c>
      <c r="F17" s="4">
        <v>0</v>
      </c>
      <c r="G17" s="5">
        <f t="shared" si="0"/>
        <v>20.5803785928786</v>
      </c>
    </row>
    <row r="18" spans="1:7" ht="12.75">
      <c r="A18" s="10">
        <v>206</v>
      </c>
      <c r="B18" s="4" t="s">
        <v>33</v>
      </c>
      <c r="C18" s="4">
        <v>23</v>
      </c>
      <c r="D18" s="5">
        <v>17.4154761904762</v>
      </c>
      <c r="E18" s="4">
        <v>1</v>
      </c>
      <c r="F18" s="4">
        <v>5</v>
      </c>
      <c r="G18" s="5">
        <f t="shared" si="0"/>
        <v>22.4154761904762</v>
      </c>
    </row>
    <row r="19" spans="1:7" ht="12.75">
      <c r="A19" s="10">
        <v>211</v>
      </c>
      <c r="B19" s="4" t="s">
        <v>34</v>
      </c>
      <c r="C19" s="4">
        <v>295</v>
      </c>
      <c r="D19" s="5">
        <v>259.971588346723</v>
      </c>
      <c r="E19" s="4">
        <v>14</v>
      </c>
      <c r="F19" s="4">
        <v>62.5</v>
      </c>
      <c r="G19" s="5">
        <f t="shared" si="0"/>
        <v>322.471588346723</v>
      </c>
    </row>
    <row r="20" spans="1:7" ht="12.75">
      <c r="A20" s="10">
        <v>212</v>
      </c>
      <c r="B20" s="4" t="s">
        <v>35</v>
      </c>
      <c r="C20" s="4">
        <v>79</v>
      </c>
      <c r="D20" s="5">
        <v>53.705753968254</v>
      </c>
      <c r="E20" s="4">
        <v>4</v>
      </c>
      <c r="F20" s="4">
        <v>17.5</v>
      </c>
      <c r="G20" s="5">
        <f t="shared" si="0"/>
        <v>71.205753968254</v>
      </c>
    </row>
    <row r="21" spans="1:7" ht="12.75">
      <c r="A21" s="10">
        <v>213</v>
      </c>
      <c r="B21" s="4" t="s">
        <v>36</v>
      </c>
      <c r="C21" s="4">
        <v>11</v>
      </c>
      <c r="D21" s="5">
        <v>9.33333333333333</v>
      </c>
      <c r="E21" s="4">
        <v>2</v>
      </c>
      <c r="F21" s="4">
        <v>7.5</v>
      </c>
      <c r="G21" s="5">
        <f t="shared" si="0"/>
        <v>16.83333333333333</v>
      </c>
    </row>
    <row r="22" spans="1:7" ht="12.75">
      <c r="A22" s="10">
        <v>214</v>
      </c>
      <c r="B22" s="4" t="s">
        <v>37</v>
      </c>
      <c r="C22" s="4">
        <v>13</v>
      </c>
      <c r="D22" s="5">
        <v>6.46414141414141</v>
      </c>
      <c r="E22" s="4">
        <v>0</v>
      </c>
      <c r="F22" s="4">
        <v>0</v>
      </c>
      <c r="G22" s="5">
        <f t="shared" si="0"/>
        <v>6.46414141414141</v>
      </c>
    </row>
    <row r="23" spans="1:7" ht="12.75">
      <c r="A23" s="10">
        <v>251</v>
      </c>
      <c r="B23" s="4" t="s">
        <v>38</v>
      </c>
      <c r="C23" s="4">
        <v>19</v>
      </c>
      <c r="D23" s="5">
        <v>13.8863636363636</v>
      </c>
      <c r="E23" s="4">
        <v>2</v>
      </c>
      <c r="F23" s="4">
        <v>10</v>
      </c>
      <c r="G23" s="5">
        <f t="shared" si="0"/>
        <v>23.886363636363598</v>
      </c>
    </row>
    <row r="24" spans="1:7" ht="12.75">
      <c r="A24" s="10">
        <v>252</v>
      </c>
      <c r="B24" s="4" t="s">
        <v>39</v>
      </c>
      <c r="C24" s="4">
        <v>2</v>
      </c>
      <c r="D24" s="5">
        <v>0.444444444444444</v>
      </c>
      <c r="E24" s="4">
        <v>0</v>
      </c>
      <c r="F24" s="4">
        <v>0</v>
      </c>
      <c r="G24" s="5">
        <f t="shared" si="0"/>
        <v>0.444444444444444</v>
      </c>
    </row>
    <row r="25" spans="1:7" ht="12.75">
      <c r="A25" s="10">
        <v>253</v>
      </c>
      <c r="B25" s="4" t="s">
        <v>40</v>
      </c>
      <c r="C25" s="4">
        <v>0</v>
      </c>
      <c r="D25" s="5">
        <v>0</v>
      </c>
      <c r="E25" s="4">
        <v>0</v>
      </c>
      <c r="F25" s="4">
        <v>0</v>
      </c>
      <c r="G25" s="5">
        <f t="shared" si="0"/>
        <v>0</v>
      </c>
    </row>
    <row r="26" spans="1:7" ht="12.75">
      <c r="A26" s="10">
        <v>254</v>
      </c>
      <c r="B26" s="4" t="s">
        <v>41</v>
      </c>
      <c r="C26" s="4">
        <v>0</v>
      </c>
      <c r="D26" s="5">
        <v>0</v>
      </c>
      <c r="E26" s="4">
        <v>0</v>
      </c>
      <c r="F26" s="4">
        <v>0</v>
      </c>
      <c r="G26" s="5">
        <f t="shared" si="0"/>
        <v>0</v>
      </c>
    </row>
    <row r="27" spans="1:7" ht="12.75">
      <c r="A27" s="10">
        <v>301</v>
      </c>
      <c r="B27" s="4" t="s">
        <v>42</v>
      </c>
      <c r="C27" s="4">
        <v>60</v>
      </c>
      <c r="D27" s="5">
        <v>72.2450757575758</v>
      </c>
      <c r="E27" s="4">
        <v>5</v>
      </c>
      <c r="F27" s="4">
        <v>22.5</v>
      </c>
      <c r="G27" s="5">
        <f t="shared" si="0"/>
        <v>94.7450757575758</v>
      </c>
    </row>
    <row r="28" spans="1:7" ht="12.75">
      <c r="A28" s="10">
        <v>302</v>
      </c>
      <c r="B28" s="4" t="s">
        <v>43</v>
      </c>
      <c r="C28" s="4">
        <v>4</v>
      </c>
      <c r="D28" s="5">
        <v>1.75</v>
      </c>
      <c r="E28" s="4">
        <v>0</v>
      </c>
      <c r="F28" s="4">
        <v>0</v>
      </c>
      <c r="G28" s="5">
        <f t="shared" si="0"/>
        <v>1.75</v>
      </c>
    </row>
    <row r="29" spans="1:7" ht="12.75">
      <c r="A29" s="10">
        <v>304</v>
      </c>
      <c r="B29" s="4" t="s">
        <v>44</v>
      </c>
      <c r="C29" s="4">
        <v>348</v>
      </c>
      <c r="D29" s="5">
        <v>377.372750492973</v>
      </c>
      <c r="E29" s="4">
        <v>15</v>
      </c>
      <c r="F29" s="4">
        <v>75</v>
      </c>
      <c r="G29" s="5">
        <f t="shared" si="0"/>
        <v>452.372750492973</v>
      </c>
    </row>
    <row r="30" spans="1:7" ht="12.75">
      <c r="A30" s="10">
        <v>305</v>
      </c>
      <c r="B30" s="4" t="s">
        <v>45</v>
      </c>
      <c r="C30" s="4">
        <v>10</v>
      </c>
      <c r="D30" s="5">
        <v>9.04166666666667</v>
      </c>
      <c r="E30" s="4">
        <v>0</v>
      </c>
      <c r="F30" s="4">
        <v>0</v>
      </c>
      <c r="G30" s="5">
        <f t="shared" si="0"/>
        <v>9.04166666666667</v>
      </c>
    </row>
    <row r="31" spans="1:7" ht="12.75">
      <c r="A31" s="10">
        <v>351</v>
      </c>
      <c r="B31" s="4" t="s">
        <v>46</v>
      </c>
      <c r="C31" s="4">
        <v>0</v>
      </c>
      <c r="D31" s="5">
        <v>0</v>
      </c>
      <c r="E31" s="4">
        <v>0</v>
      </c>
      <c r="F31" s="4">
        <v>0</v>
      </c>
      <c r="G31" s="5">
        <f t="shared" si="0"/>
        <v>0</v>
      </c>
    </row>
    <row r="32" spans="1:7" ht="12.75">
      <c r="A32" s="10">
        <v>352</v>
      </c>
      <c r="B32" s="4" t="s">
        <v>47</v>
      </c>
      <c r="C32" s="4">
        <v>10</v>
      </c>
      <c r="D32" s="5">
        <v>7.01488095238095</v>
      </c>
      <c r="E32" s="4">
        <v>1</v>
      </c>
      <c r="F32" s="4">
        <v>5</v>
      </c>
      <c r="G32" s="5">
        <f t="shared" si="0"/>
        <v>12.014880952380949</v>
      </c>
    </row>
    <row r="33" spans="1:7" ht="12.75">
      <c r="A33" s="10">
        <v>353</v>
      </c>
      <c r="B33" s="4" t="s">
        <v>48</v>
      </c>
      <c r="C33" s="4">
        <v>0</v>
      </c>
      <c r="D33" s="5">
        <v>0</v>
      </c>
      <c r="E33" s="4">
        <v>1</v>
      </c>
      <c r="F33" s="4">
        <v>5</v>
      </c>
      <c r="G33" s="5">
        <f t="shared" si="0"/>
        <v>5</v>
      </c>
    </row>
    <row r="34" spans="1:7" ht="12.75">
      <c r="A34" s="10">
        <v>354</v>
      </c>
      <c r="B34" s="4" t="s">
        <v>49</v>
      </c>
      <c r="C34" s="4">
        <v>0</v>
      </c>
      <c r="D34" s="5">
        <v>0</v>
      </c>
      <c r="E34" s="4">
        <v>0</v>
      </c>
      <c r="F34" s="4">
        <v>0</v>
      </c>
      <c r="G34" s="5">
        <f t="shared" si="0"/>
        <v>0</v>
      </c>
    </row>
    <row r="35" spans="1:7" ht="12.75">
      <c r="A35" s="10">
        <v>355</v>
      </c>
      <c r="B35" s="4" t="s">
        <v>50</v>
      </c>
      <c r="C35" s="4">
        <v>0</v>
      </c>
      <c r="D35" s="5">
        <v>0</v>
      </c>
      <c r="E35" s="4">
        <v>0</v>
      </c>
      <c r="F35" s="4">
        <v>0</v>
      </c>
      <c r="G35" s="5">
        <f t="shared" si="0"/>
        <v>0</v>
      </c>
    </row>
    <row r="36" spans="1:7" ht="12.75">
      <c r="A36" s="10">
        <v>356</v>
      </c>
      <c r="B36" s="4" t="s">
        <v>51</v>
      </c>
      <c r="C36" s="4">
        <v>0</v>
      </c>
      <c r="D36" s="5">
        <v>0</v>
      </c>
      <c r="E36" s="4">
        <v>0</v>
      </c>
      <c r="F36" s="4">
        <v>0</v>
      </c>
      <c r="G36" s="5">
        <f t="shared" si="0"/>
        <v>0</v>
      </c>
    </row>
    <row r="37" spans="1:7" ht="12.75">
      <c r="A37" s="10">
        <v>357</v>
      </c>
      <c r="B37" s="4" t="s">
        <v>52</v>
      </c>
      <c r="C37" s="4">
        <v>1</v>
      </c>
      <c r="D37" s="5">
        <v>2.5</v>
      </c>
      <c r="E37" s="4">
        <v>0</v>
      </c>
      <c r="F37" s="4">
        <v>0</v>
      </c>
      <c r="G37" s="5">
        <f t="shared" si="0"/>
        <v>2.5</v>
      </c>
    </row>
    <row r="38" spans="1:7" ht="12.75">
      <c r="A38" s="10">
        <v>401</v>
      </c>
      <c r="B38" s="4" t="s">
        <v>53</v>
      </c>
      <c r="C38" s="4">
        <v>8</v>
      </c>
      <c r="D38" s="5">
        <v>3.26666666666667</v>
      </c>
      <c r="E38" s="4">
        <v>1</v>
      </c>
      <c r="F38" s="4">
        <v>2.5</v>
      </c>
      <c r="G38" s="5">
        <f t="shared" si="0"/>
        <v>5.76666666666667</v>
      </c>
    </row>
    <row r="39" spans="1:7" ht="12.75">
      <c r="A39" s="10">
        <v>402</v>
      </c>
      <c r="B39" s="4" t="s">
        <v>54</v>
      </c>
      <c r="C39" s="4">
        <v>5</v>
      </c>
      <c r="D39" s="5">
        <v>2.0297619047619</v>
      </c>
      <c r="E39" s="4">
        <v>0</v>
      </c>
      <c r="F39" s="4">
        <v>0</v>
      </c>
      <c r="G39" s="5">
        <f t="shared" si="0"/>
        <v>2.0297619047619</v>
      </c>
    </row>
    <row r="40" spans="1:7" ht="12.75">
      <c r="A40" s="10">
        <v>404</v>
      </c>
      <c r="B40" s="4" t="s">
        <v>55</v>
      </c>
      <c r="C40" s="4">
        <v>11</v>
      </c>
      <c r="D40" s="5">
        <v>6.5275974025974</v>
      </c>
      <c r="E40" s="4">
        <v>1</v>
      </c>
      <c r="F40" s="4">
        <v>2.5</v>
      </c>
      <c r="G40" s="5">
        <f t="shared" si="0"/>
        <v>9.0275974025974</v>
      </c>
    </row>
    <row r="41" spans="1:7" ht="12.75">
      <c r="A41" s="10">
        <v>406</v>
      </c>
      <c r="B41" s="4" t="s">
        <v>56</v>
      </c>
      <c r="C41" s="4">
        <v>193</v>
      </c>
      <c r="D41" s="5">
        <v>177.072451103701</v>
      </c>
      <c r="E41" s="4">
        <v>16</v>
      </c>
      <c r="F41" s="4">
        <v>75</v>
      </c>
      <c r="G41" s="5">
        <f t="shared" si="0"/>
        <v>252.072451103701</v>
      </c>
    </row>
    <row r="42" spans="1:7" ht="12.75">
      <c r="A42" s="10">
        <v>501</v>
      </c>
      <c r="B42" s="4" t="s">
        <v>57</v>
      </c>
      <c r="C42" s="4">
        <v>6</v>
      </c>
      <c r="D42" s="5">
        <v>7.35</v>
      </c>
      <c r="E42" s="4">
        <v>1</v>
      </c>
      <c r="F42" s="4">
        <v>2.5</v>
      </c>
      <c r="G42" s="5">
        <f t="shared" si="0"/>
        <v>9.85</v>
      </c>
    </row>
    <row r="43" spans="1:7" ht="12.75">
      <c r="A43" s="10">
        <v>502</v>
      </c>
      <c r="B43" s="4" t="s">
        <v>58</v>
      </c>
      <c r="C43" s="4">
        <v>112</v>
      </c>
      <c r="D43" s="5">
        <v>111.345652958153</v>
      </c>
      <c r="E43" s="4">
        <v>8</v>
      </c>
      <c r="F43" s="4">
        <v>35</v>
      </c>
      <c r="G43" s="5">
        <f t="shared" si="0"/>
        <v>146.34565295815298</v>
      </c>
    </row>
    <row r="44" spans="1:7" ht="12.75">
      <c r="A44" s="10">
        <v>503</v>
      </c>
      <c r="B44" s="4" t="s">
        <v>59</v>
      </c>
      <c r="C44" s="4">
        <v>0</v>
      </c>
      <c r="D44" s="5">
        <v>0</v>
      </c>
      <c r="E44" s="4">
        <v>0</v>
      </c>
      <c r="F44" s="4">
        <v>0</v>
      </c>
      <c r="G44" s="5">
        <f t="shared" si="0"/>
        <v>0</v>
      </c>
    </row>
    <row r="45" spans="1:7" ht="12.75">
      <c r="A45" s="10">
        <v>504</v>
      </c>
      <c r="B45" s="4" t="s">
        <v>60</v>
      </c>
      <c r="C45" s="4">
        <v>18</v>
      </c>
      <c r="D45" s="5">
        <v>10.8119588744589</v>
      </c>
      <c r="E45" s="4">
        <v>1</v>
      </c>
      <c r="F45" s="4">
        <v>5</v>
      </c>
      <c r="G45" s="5">
        <f t="shared" si="0"/>
        <v>15.8119588744589</v>
      </c>
    </row>
    <row r="46" spans="1:7" ht="12.75">
      <c r="A46" s="10">
        <v>505</v>
      </c>
      <c r="B46" s="4" t="s">
        <v>61</v>
      </c>
      <c r="C46" s="4">
        <v>0</v>
      </c>
      <c r="D46" s="5">
        <v>0</v>
      </c>
      <c r="E46" s="4">
        <v>0</v>
      </c>
      <c r="F46" s="4">
        <v>0</v>
      </c>
      <c r="G46" s="5">
        <f t="shared" si="0"/>
        <v>0</v>
      </c>
    </row>
    <row r="47" spans="1:7" ht="12.75">
      <c r="A47" s="10">
        <v>551</v>
      </c>
      <c r="B47" s="4" t="s">
        <v>62</v>
      </c>
      <c r="C47" s="4">
        <v>0</v>
      </c>
      <c r="D47" s="5">
        <v>0</v>
      </c>
      <c r="E47" s="4">
        <v>0</v>
      </c>
      <c r="F47" s="4">
        <v>0</v>
      </c>
      <c r="G47" s="5">
        <f t="shared" si="0"/>
        <v>0</v>
      </c>
    </row>
    <row r="48" spans="1:7" ht="12.75">
      <c r="A48" s="10">
        <v>552</v>
      </c>
      <c r="B48" s="4" t="s">
        <v>63</v>
      </c>
      <c r="C48" s="4">
        <v>0</v>
      </c>
      <c r="D48" s="5">
        <v>0</v>
      </c>
      <c r="E48" s="4">
        <v>0</v>
      </c>
      <c r="F48" s="4">
        <v>0</v>
      </c>
      <c r="G48" s="5">
        <f t="shared" si="0"/>
        <v>0</v>
      </c>
    </row>
    <row r="49" spans="1:7" s="3" customFormat="1" ht="11.25">
      <c r="A49" s="9"/>
      <c r="B49" s="6" t="s">
        <v>5</v>
      </c>
      <c r="C49" s="6">
        <f>SUM(C5:C48)</f>
        <v>2053</v>
      </c>
      <c r="D49" s="2">
        <f>SUM(D5:D48)</f>
        <v>2156.1416834662214</v>
      </c>
      <c r="E49" s="6">
        <f>SUM(E5:E48)</f>
        <v>109</v>
      </c>
      <c r="F49" s="6">
        <f>SUM(F5:F48)</f>
        <v>505</v>
      </c>
      <c r="G49" s="2">
        <f>SUM(G5:G48)</f>
        <v>2661.141683466222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N25" sqref="N25"/>
    </sheetView>
  </sheetViews>
  <sheetFormatPr defaultColWidth="11.421875" defaultRowHeight="12.75"/>
  <sheetData>
    <row r="1" spans="1:4" ht="12.75">
      <c r="A1" s="8" t="s">
        <v>6</v>
      </c>
      <c r="B1" s="7" t="s">
        <v>12</v>
      </c>
      <c r="C1" s="6">
        <v>2003</v>
      </c>
      <c r="D1" s="6" t="s">
        <v>13</v>
      </c>
    </row>
    <row r="2" spans="1:4" ht="12.75">
      <c r="A2" s="8"/>
      <c r="B2" s="7" t="s">
        <v>3</v>
      </c>
      <c r="C2" s="7" t="s">
        <v>3</v>
      </c>
      <c r="D2" s="7" t="s">
        <v>3</v>
      </c>
    </row>
    <row r="3" spans="1:4" ht="12.75">
      <c r="A3" s="4" t="s">
        <v>7</v>
      </c>
      <c r="B3" s="5">
        <v>803.7626651899868</v>
      </c>
      <c r="C3" s="5">
        <v>1146.0962645691902</v>
      </c>
      <c r="D3" s="5">
        <f aca="true" t="shared" si="0" ref="D3:D8">((B3*2)+C3)/3</f>
        <v>917.8738649830547</v>
      </c>
    </row>
    <row r="4" spans="1:4" ht="12.75">
      <c r="A4" s="4" t="s">
        <v>8</v>
      </c>
      <c r="B4" s="5">
        <v>456.77680459028437</v>
      </c>
      <c r="C4" s="5">
        <v>496.7169561170932</v>
      </c>
      <c r="D4" s="5">
        <f t="shared" si="0"/>
        <v>470.090188432554</v>
      </c>
    </row>
    <row r="5" spans="1:4" ht="12.75">
      <c r="A5" s="4" t="s">
        <v>9</v>
      </c>
      <c r="B5" s="5">
        <v>406.87647374766925</v>
      </c>
      <c r="C5" s="5">
        <v>577.4243738695961</v>
      </c>
      <c r="D5" s="5">
        <f t="shared" si="0"/>
        <v>463.7257737883115</v>
      </c>
    </row>
    <row r="6" spans="1:4" ht="12.75">
      <c r="A6" s="4" t="s">
        <v>10</v>
      </c>
      <c r="B6" s="5">
        <v>240.18937775187783</v>
      </c>
      <c r="C6" s="5">
        <v>268.8964770777268</v>
      </c>
      <c r="D6" s="5">
        <f t="shared" si="0"/>
        <v>249.75841086049414</v>
      </c>
    </row>
    <row r="7" spans="1:4" ht="12.75">
      <c r="A7" s="4" t="s">
        <v>11</v>
      </c>
      <c r="B7" s="5">
        <v>146.70717164779668</v>
      </c>
      <c r="C7" s="5">
        <v>172.00761183261184</v>
      </c>
      <c r="D7" s="5">
        <f t="shared" si="0"/>
        <v>155.14065170940174</v>
      </c>
    </row>
    <row r="8" spans="1:4" ht="12.75">
      <c r="A8" s="6" t="s">
        <v>5</v>
      </c>
      <c r="B8" s="2">
        <v>2054.312492927615</v>
      </c>
      <c r="C8" s="2">
        <v>2661.141683466218</v>
      </c>
      <c r="D8" s="2">
        <f t="shared" si="0"/>
        <v>2256.5888897738164</v>
      </c>
    </row>
    <row r="12" spans="1:3" ht="12.75">
      <c r="A12" s="8" t="s">
        <v>6</v>
      </c>
      <c r="B12" s="6" t="s">
        <v>14</v>
      </c>
      <c r="C12" s="6"/>
    </row>
    <row r="13" spans="1:3" ht="12.75">
      <c r="A13" s="8"/>
      <c r="B13" s="6" t="s">
        <v>15</v>
      </c>
      <c r="C13" s="6" t="s">
        <v>16</v>
      </c>
    </row>
    <row r="14" spans="1:3" ht="12.75">
      <c r="A14" s="4" t="s">
        <v>7</v>
      </c>
      <c r="B14" s="33">
        <v>0.3912562806082822</v>
      </c>
      <c r="C14" s="33">
        <f>D3/D8</f>
        <v>0.40675280692135973</v>
      </c>
    </row>
    <row r="15" spans="1:3" ht="12.75">
      <c r="A15" s="4" t="s">
        <v>8</v>
      </c>
      <c r="B15" s="33">
        <v>0.22235020531824182</v>
      </c>
      <c r="C15" s="33">
        <f>D4/D8</f>
        <v>0.2083189324217901</v>
      </c>
    </row>
    <row r="16" spans="1:3" ht="12.75">
      <c r="A16" s="4" t="s">
        <v>9</v>
      </c>
      <c r="B16" s="33">
        <v>0.19805967940535998</v>
      </c>
      <c r="C16" s="33">
        <f>D5/D8</f>
        <v>0.20549856284845572</v>
      </c>
    </row>
    <row r="17" spans="1:3" ht="12.75">
      <c r="A17" s="4" t="s">
        <v>10</v>
      </c>
      <c r="B17" s="33">
        <v>0.1169195916292084</v>
      </c>
      <c r="C17" s="33">
        <f>D6/D8</f>
        <v>0.1106796244510129</v>
      </c>
    </row>
    <row r="18" spans="1:3" ht="12.75">
      <c r="A18" s="4" t="s">
        <v>11</v>
      </c>
      <c r="B18" s="33">
        <v>0.07141424303890753</v>
      </c>
      <c r="C18" s="33">
        <f>D7/D8</f>
        <v>0.06875007335738141</v>
      </c>
    </row>
    <row r="19" spans="1:4" ht="12.75">
      <c r="A19" s="6" t="s">
        <v>5</v>
      </c>
      <c r="B19" s="155">
        <v>1</v>
      </c>
      <c r="C19" s="155">
        <f>D8/D8</f>
        <v>1</v>
      </c>
      <c r="D19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43" sqref="D43"/>
    </sheetView>
  </sheetViews>
  <sheetFormatPr defaultColWidth="11.421875" defaultRowHeight="12.75"/>
  <sheetData>
    <row r="1" spans="1:6" ht="12.75">
      <c r="A1" s="131" t="s">
        <v>71</v>
      </c>
      <c r="B1" s="135" t="s">
        <v>76</v>
      </c>
      <c r="C1" s="136" t="s">
        <v>1</v>
      </c>
      <c r="D1" s="136" t="s">
        <v>17</v>
      </c>
      <c r="E1" s="136" t="s">
        <v>70</v>
      </c>
      <c r="F1" s="136" t="s">
        <v>69</v>
      </c>
    </row>
    <row r="2" spans="1:6" ht="12.75">
      <c r="A2" s="131" t="s">
        <v>82</v>
      </c>
      <c r="B2" s="113">
        <v>1413</v>
      </c>
      <c r="C2" s="135">
        <v>111</v>
      </c>
      <c r="D2" s="137">
        <v>1142.4</v>
      </c>
      <c r="E2" s="133">
        <v>555</v>
      </c>
      <c r="F2" s="138">
        <v>1697.3954767159064</v>
      </c>
    </row>
    <row r="3" spans="1:6" ht="12.75">
      <c r="A3" s="139" t="s">
        <v>66</v>
      </c>
      <c r="B3" s="113">
        <v>588</v>
      </c>
      <c r="C3" s="135">
        <v>59</v>
      </c>
      <c r="D3" s="137">
        <v>380.4</v>
      </c>
      <c r="E3" s="113">
        <v>295</v>
      </c>
      <c r="F3" s="138">
        <v>675.4353082997078</v>
      </c>
    </row>
    <row r="4" spans="1:6" ht="12.75">
      <c r="A4" s="131" t="s">
        <v>65</v>
      </c>
      <c r="B4" s="113">
        <v>328</v>
      </c>
      <c r="C4" s="135">
        <v>23</v>
      </c>
      <c r="D4" s="137">
        <v>181.9</v>
      </c>
      <c r="E4" s="113">
        <v>115</v>
      </c>
      <c r="F4" s="138">
        <v>296.8723971671416</v>
      </c>
    </row>
    <row r="5" spans="1:6" ht="12.75">
      <c r="A5" s="139" t="s">
        <v>64</v>
      </c>
      <c r="B5" s="113">
        <v>223</v>
      </c>
      <c r="C5" s="135">
        <v>22</v>
      </c>
      <c r="D5" s="137">
        <v>129.3</v>
      </c>
      <c r="E5" s="113">
        <v>110</v>
      </c>
      <c r="F5" s="138">
        <v>239.29125801734497</v>
      </c>
    </row>
    <row r="6" spans="1:6" ht="12.75">
      <c r="A6" s="139" t="s">
        <v>5</v>
      </c>
      <c r="B6" s="113">
        <v>2552</v>
      </c>
      <c r="C6" s="113">
        <v>215</v>
      </c>
      <c r="D6" s="138">
        <v>1834</v>
      </c>
      <c r="E6" s="133">
        <v>1075</v>
      </c>
      <c r="F6" s="138">
        <v>2908.994440200101</v>
      </c>
    </row>
    <row r="7" spans="1:6" ht="12.75">
      <c r="A7" s="140"/>
      <c r="B7" s="141"/>
      <c r="C7" s="141"/>
      <c r="D7" s="141"/>
      <c r="E7" s="141"/>
      <c r="F7" s="142"/>
    </row>
    <row r="8" spans="1:6" ht="12.75">
      <c r="A8" s="131" t="s">
        <v>71</v>
      </c>
      <c r="B8" s="135" t="s">
        <v>76</v>
      </c>
      <c r="C8" s="136" t="s">
        <v>1</v>
      </c>
      <c r="D8" s="136" t="s">
        <v>17</v>
      </c>
      <c r="E8" s="136" t="s">
        <v>70</v>
      </c>
      <c r="F8" s="136" t="s">
        <v>69</v>
      </c>
    </row>
    <row r="9" spans="1:6" ht="12.75">
      <c r="A9" s="131" t="s">
        <v>82</v>
      </c>
      <c r="B9" s="143">
        <v>0.5536833855799373</v>
      </c>
      <c r="C9" s="144">
        <v>0.5162790697674419</v>
      </c>
      <c r="D9" s="144">
        <v>0.6229007633587786</v>
      </c>
      <c r="E9" s="144">
        <v>0.5162790697674419</v>
      </c>
      <c r="F9" s="144">
        <v>0.5834979294313876</v>
      </c>
    </row>
    <row r="10" spans="1:6" ht="12.75">
      <c r="A10" s="113" t="s">
        <v>66</v>
      </c>
      <c r="B10" s="143">
        <v>0.2304075235109718</v>
      </c>
      <c r="C10" s="144">
        <v>0.2744186046511628</v>
      </c>
      <c r="D10" s="144">
        <v>0.20741548527808068</v>
      </c>
      <c r="E10" s="144">
        <v>0.2744186046511628</v>
      </c>
      <c r="F10" s="144">
        <v>0.23218814310749666</v>
      </c>
    </row>
    <row r="11" spans="1:6" ht="12.75">
      <c r="A11" s="131" t="s">
        <v>65</v>
      </c>
      <c r="B11" s="143">
        <v>0.12852664576802508</v>
      </c>
      <c r="C11" s="144">
        <v>0.10697674418604651</v>
      </c>
      <c r="D11" s="144">
        <v>0.09918211559432934</v>
      </c>
      <c r="E11" s="144">
        <v>0.10697674418604651</v>
      </c>
      <c r="F11" s="144">
        <v>0.10205307568482008</v>
      </c>
    </row>
    <row r="12" spans="1:6" ht="12.75">
      <c r="A12" s="113" t="s">
        <v>64</v>
      </c>
      <c r="B12" s="143">
        <v>0.08738244514106583</v>
      </c>
      <c r="C12" s="144">
        <v>0.10232558139534884</v>
      </c>
      <c r="D12" s="144">
        <v>0.07050163576881134</v>
      </c>
      <c r="E12" s="144">
        <v>0.10232558139534884</v>
      </c>
      <c r="F12" s="144">
        <v>0.08225894053535407</v>
      </c>
    </row>
    <row r="13" spans="1:6" ht="12.75">
      <c r="A13" s="139" t="s">
        <v>5</v>
      </c>
      <c r="B13" s="145">
        <v>1</v>
      </c>
      <c r="C13" s="146">
        <v>1</v>
      </c>
      <c r="D13" s="146">
        <v>1</v>
      </c>
      <c r="E13" s="146">
        <v>1</v>
      </c>
      <c r="F13" s="146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H39" sqref="H39"/>
    </sheetView>
  </sheetViews>
  <sheetFormatPr defaultColWidth="11.421875" defaultRowHeight="12.75"/>
  <sheetData>
    <row r="1" spans="1:17" ht="12.75">
      <c r="A1" s="86" t="s">
        <v>6</v>
      </c>
      <c r="B1" s="85" t="s">
        <v>12</v>
      </c>
      <c r="C1" s="6">
        <v>2003</v>
      </c>
      <c r="D1" s="6">
        <v>2004</v>
      </c>
      <c r="E1" s="6">
        <v>2005</v>
      </c>
      <c r="F1" s="6">
        <v>2006</v>
      </c>
      <c r="G1" s="6">
        <v>2007</v>
      </c>
      <c r="H1" s="6">
        <v>2008</v>
      </c>
      <c r="I1" s="147"/>
      <c r="J1" s="86" t="s">
        <v>6</v>
      </c>
      <c r="K1" s="85" t="s">
        <v>12</v>
      </c>
      <c r="L1" s="85" t="s">
        <v>80</v>
      </c>
      <c r="M1" s="85" t="s">
        <v>79</v>
      </c>
      <c r="N1" s="85" t="s">
        <v>78</v>
      </c>
      <c r="O1" s="85" t="s">
        <v>77</v>
      </c>
      <c r="P1" s="85" t="s">
        <v>83</v>
      </c>
      <c r="Q1" s="85" t="s">
        <v>86</v>
      </c>
    </row>
    <row r="2" spans="1:17" ht="12.75">
      <c r="A2" s="86"/>
      <c r="B2" s="85" t="s">
        <v>3</v>
      </c>
      <c r="C2" s="85" t="s">
        <v>3</v>
      </c>
      <c r="D2" s="85" t="s">
        <v>3</v>
      </c>
      <c r="E2" s="85" t="s">
        <v>3</v>
      </c>
      <c r="F2" s="85" t="s">
        <v>3</v>
      </c>
      <c r="G2" s="85" t="s">
        <v>3</v>
      </c>
      <c r="H2" s="85" t="s">
        <v>3</v>
      </c>
      <c r="I2" s="148"/>
      <c r="J2" s="86"/>
      <c r="K2" s="85" t="s">
        <v>3</v>
      </c>
      <c r="L2" s="85" t="s">
        <v>3</v>
      </c>
      <c r="M2" s="85" t="s">
        <v>3</v>
      </c>
      <c r="N2" s="85" t="s">
        <v>3</v>
      </c>
      <c r="O2" s="85" t="s">
        <v>3</v>
      </c>
      <c r="P2" s="85" t="s">
        <v>3</v>
      </c>
      <c r="Q2" s="85" t="s">
        <v>3</v>
      </c>
    </row>
    <row r="3" spans="1:17" ht="12.75">
      <c r="A3" s="50" t="s">
        <v>7</v>
      </c>
      <c r="B3" s="49">
        <v>803.7626651899868</v>
      </c>
      <c r="C3" s="49">
        <v>1146.0962645691902</v>
      </c>
      <c r="D3" s="49">
        <v>985.352285988706</v>
      </c>
      <c r="E3" s="49">
        <v>988.679272966215</v>
      </c>
      <c r="F3" s="138">
        <v>860.0003412159714</v>
      </c>
      <c r="G3" s="149">
        <v>1550.56461154784</v>
      </c>
      <c r="H3" s="149">
        <v>1697.4</v>
      </c>
      <c r="I3" s="150"/>
      <c r="J3" s="50" t="s">
        <v>7</v>
      </c>
      <c r="K3" s="49">
        <v>803.7626651899868</v>
      </c>
      <c r="L3" s="49">
        <v>917.8738649830547</v>
      </c>
      <c r="M3" s="49">
        <v>978.4037385826277</v>
      </c>
      <c r="N3" s="49">
        <v>1040.0426078413702</v>
      </c>
      <c r="O3" s="49">
        <v>944.6773000569641</v>
      </c>
      <c r="P3" s="111">
        <v>1484.281286079062</v>
      </c>
      <c r="Q3" s="111">
        <v>1546.546605739568</v>
      </c>
    </row>
    <row r="4" spans="1:17" ht="12.75">
      <c r="A4" s="50" t="s">
        <v>8</v>
      </c>
      <c r="B4" s="49">
        <v>456.77680459028437</v>
      </c>
      <c r="C4" s="49">
        <v>496.7169561170932</v>
      </c>
      <c r="D4" s="49">
        <v>507.771656121656</v>
      </c>
      <c r="E4" s="49">
        <v>521.9247680522681</v>
      </c>
      <c r="F4" s="138">
        <v>531.674864454892</v>
      </c>
      <c r="G4" s="151"/>
      <c r="H4" s="151"/>
      <c r="I4" s="150"/>
      <c r="J4" s="50" t="s">
        <v>8</v>
      </c>
      <c r="K4" s="49">
        <v>456.77680459028437</v>
      </c>
      <c r="L4" s="49">
        <v>470.090188432554</v>
      </c>
      <c r="M4" s="49">
        <v>487.0884722763445</v>
      </c>
      <c r="N4" s="49">
        <v>508.8044600970058</v>
      </c>
      <c r="O4" s="49">
        <v>520.4570962096053</v>
      </c>
      <c r="P4" s="112"/>
      <c r="Q4" s="112"/>
    </row>
    <row r="5" spans="1:17" ht="12.75">
      <c r="A5" s="50" t="s">
        <v>9</v>
      </c>
      <c r="B5" s="49">
        <v>406.87647374766925</v>
      </c>
      <c r="C5" s="49">
        <v>577.4243738695961</v>
      </c>
      <c r="D5" s="49">
        <v>508.616980884276</v>
      </c>
      <c r="E5" s="49">
        <v>522.081024679198</v>
      </c>
      <c r="F5" s="138">
        <v>544.1613082845088</v>
      </c>
      <c r="G5" s="138">
        <v>569.758461474908</v>
      </c>
      <c r="H5" s="138">
        <v>675.4353082997078</v>
      </c>
      <c r="I5" s="150"/>
      <c r="J5" s="50" t="s">
        <v>9</v>
      </c>
      <c r="K5" s="49">
        <v>406.87647374766925</v>
      </c>
      <c r="L5" s="49">
        <v>463.7257737883115</v>
      </c>
      <c r="M5" s="49">
        <v>497.63927616718047</v>
      </c>
      <c r="N5" s="49">
        <v>536.0407931443567</v>
      </c>
      <c r="O5" s="49">
        <v>524.9531046159942</v>
      </c>
      <c r="P5" s="49">
        <v>545.333598146205</v>
      </c>
      <c r="Q5" s="49">
        <v>596.4516926863748</v>
      </c>
    </row>
    <row r="6" spans="1:17" ht="12.75">
      <c r="A6" s="50" t="s">
        <v>10</v>
      </c>
      <c r="B6" s="49">
        <v>240.18937775187783</v>
      </c>
      <c r="C6" s="49">
        <v>268.8964770777268</v>
      </c>
      <c r="D6" s="49">
        <v>253.346732434232</v>
      </c>
      <c r="E6" s="49">
        <v>162.963824247631</v>
      </c>
      <c r="F6" s="138">
        <v>245.92190476190478</v>
      </c>
      <c r="G6" s="138">
        <v>292.57920759724334</v>
      </c>
      <c r="H6" s="138">
        <v>296.8723971671416</v>
      </c>
      <c r="I6" s="150"/>
      <c r="J6" s="50" t="s">
        <v>10</v>
      </c>
      <c r="K6" s="49">
        <v>240.18937775187783</v>
      </c>
      <c r="L6" s="49">
        <v>249.75841086049414</v>
      </c>
      <c r="M6" s="49">
        <v>254.14419575461218</v>
      </c>
      <c r="N6" s="49">
        <v>228.40234458652992</v>
      </c>
      <c r="O6" s="49">
        <v>220.74415381458925</v>
      </c>
      <c r="P6" s="49">
        <v>233.82164553559303</v>
      </c>
      <c r="Q6" s="49">
        <v>278.45783650876325</v>
      </c>
    </row>
    <row r="7" spans="1:17" ht="12.75">
      <c r="A7" s="50" t="s">
        <v>11</v>
      </c>
      <c r="B7" s="49">
        <v>146.70717164779668</v>
      </c>
      <c r="C7" s="49">
        <v>172.00761183261184</v>
      </c>
      <c r="D7" s="49">
        <v>145.4147186147186</v>
      </c>
      <c r="E7" s="49">
        <v>156.505014429999</v>
      </c>
      <c r="F7" s="138">
        <v>164.785152609688</v>
      </c>
      <c r="G7" s="138">
        <v>226.143123543124</v>
      </c>
      <c r="H7" s="138">
        <v>239.29125801734497</v>
      </c>
      <c r="I7" s="150"/>
      <c r="J7" s="50" t="s">
        <v>11</v>
      </c>
      <c r="K7" s="49">
        <v>146.70717164779668</v>
      </c>
      <c r="L7" s="49">
        <v>155.14065170940174</v>
      </c>
      <c r="M7" s="49">
        <v>154.70983403170905</v>
      </c>
      <c r="N7" s="49">
        <v>157.97578162577648</v>
      </c>
      <c r="O7" s="49">
        <v>155.5682952181352</v>
      </c>
      <c r="P7" s="49">
        <v>182.47776352760366</v>
      </c>
      <c r="Q7" s="49">
        <v>210.073178056719</v>
      </c>
    </row>
    <row r="8" spans="1:17" ht="12.75">
      <c r="A8" s="50" t="s">
        <v>5</v>
      </c>
      <c r="B8" s="49">
        <v>2054.312492927615</v>
      </c>
      <c r="C8" s="49">
        <v>2661.14168346622</v>
      </c>
      <c r="D8" s="49">
        <v>2400.50237404359</v>
      </c>
      <c r="E8" s="49">
        <v>2352.153904375311</v>
      </c>
      <c r="F8" s="138">
        <v>2346.543571326965</v>
      </c>
      <c r="G8" s="138">
        <v>2639.045404163118</v>
      </c>
      <c r="H8" s="138">
        <v>2908.994440200101</v>
      </c>
      <c r="I8" s="150"/>
      <c r="J8" s="50" t="s">
        <v>5</v>
      </c>
      <c r="K8" s="49">
        <v>2054.312492927615</v>
      </c>
      <c r="L8" s="49">
        <v>2256.588889773817</v>
      </c>
      <c r="M8" s="49">
        <v>2371.985516812475</v>
      </c>
      <c r="N8" s="49">
        <v>2471.2659872950403</v>
      </c>
      <c r="O8" s="49">
        <v>2366.3999499152887</v>
      </c>
      <c r="P8" s="49">
        <v>2445.9142932884647</v>
      </c>
      <c r="Q8" s="49">
        <v>2631.5278052300614</v>
      </c>
    </row>
    <row r="9" spans="1:17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12.75">
      <c r="A10" s="86" t="s">
        <v>6</v>
      </c>
      <c r="B10" s="85" t="s">
        <v>12</v>
      </c>
      <c r="C10" s="6">
        <v>2003</v>
      </c>
      <c r="D10" s="6">
        <v>2004</v>
      </c>
      <c r="E10" s="6">
        <v>2005</v>
      </c>
      <c r="F10" s="6">
        <v>2006</v>
      </c>
      <c r="G10" s="6">
        <v>2007</v>
      </c>
      <c r="H10" s="6">
        <v>2008</v>
      </c>
      <c r="I10" s="147"/>
      <c r="J10" s="86" t="s">
        <v>6</v>
      </c>
      <c r="K10" s="85" t="s">
        <v>12</v>
      </c>
      <c r="L10" s="85" t="s">
        <v>80</v>
      </c>
      <c r="M10" s="85" t="s">
        <v>79</v>
      </c>
      <c r="N10" s="85" t="s">
        <v>78</v>
      </c>
      <c r="O10" s="85" t="s">
        <v>77</v>
      </c>
      <c r="P10" s="85" t="s">
        <v>83</v>
      </c>
      <c r="Q10" s="85" t="s">
        <v>86</v>
      </c>
    </row>
    <row r="11" spans="1:17" ht="12.75">
      <c r="A11" s="86"/>
      <c r="B11" s="85" t="s">
        <v>73</v>
      </c>
      <c r="C11" s="85" t="s">
        <v>73</v>
      </c>
      <c r="D11" s="85" t="s">
        <v>73</v>
      </c>
      <c r="E11" s="85" t="s">
        <v>73</v>
      </c>
      <c r="F11" s="85" t="s">
        <v>73</v>
      </c>
      <c r="G11" s="85" t="s">
        <v>73</v>
      </c>
      <c r="H11" s="85" t="s">
        <v>73</v>
      </c>
      <c r="I11" s="148"/>
      <c r="J11" s="86"/>
      <c r="K11" s="85" t="s">
        <v>73</v>
      </c>
      <c r="L11" s="85" t="s">
        <v>73</v>
      </c>
      <c r="M11" s="85" t="s">
        <v>73</v>
      </c>
      <c r="N11" s="85" t="s">
        <v>73</v>
      </c>
      <c r="O11" s="85" t="s">
        <v>73</v>
      </c>
      <c r="P11" s="85" t="s">
        <v>73</v>
      </c>
      <c r="Q11" s="85" t="s">
        <v>73</v>
      </c>
    </row>
    <row r="12" spans="1:17" ht="12.75">
      <c r="A12" s="50" t="s">
        <v>7</v>
      </c>
      <c r="B12" s="84">
        <v>0.3912562806082813</v>
      </c>
      <c r="C12" s="84">
        <v>0.43067840832749804</v>
      </c>
      <c r="D12" s="84">
        <v>0.41047753030500156</v>
      </c>
      <c r="E12" s="84">
        <v>0.42032932927013994</v>
      </c>
      <c r="F12" s="84">
        <v>0.36650344820625247</v>
      </c>
      <c r="G12" s="109">
        <v>0.5875475310511191</v>
      </c>
      <c r="H12" s="109">
        <v>0.583</v>
      </c>
      <c r="I12" s="152"/>
      <c r="J12" s="50" t="s">
        <v>7</v>
      </c>
      <c r="K12" s="84">
        <v>0.3912562806082813</v>
      </c>
      <c r="L12" s="84">
        <v>0.40675280692135907</v>
      </c>
      <c r="M12" s="84">
        <v>0.4124830154517257</v>
      </c>
      <c r="N12" s="84">
        <v>0.4208541748190222</v>
      </c>
      <c r="O12" s="84">
        <v>0.3991034359271313</v>
      </c>
      <c r="P12" s="109">
        <v>0.6076182212932167</v>
      </c>
      <c r="Q12" s="109">
        <v>0.587705341341276</v>
      </c>
    </row>
    <row r="13" spans="1:17" ht="12.75">
      <c r="A13" s="50" t="s">
        <v>8</v>
      </c>
      <c r="B13" s="84">
        <v>0.22235020531824126</v>
      </c>
      <c r="C13" s="84">
        <v>0.1866555844069542</v>
      </c>
      <c r="D13" s="84">
        <v>0.2115272459682373</v>
      </c>
      <c r="E13" s="84">
        <v>0.22189226949878602</v>
      </c>
      <c r="F13" s="84">
        <v>0.22658208585335265</v>
      </c>
      <c r="G13" s="110"/>
      <c r="H13" s="110"/>
      <c r="I13" s="152"/>
      <c r="J13" s="50" t="s">
        <v>8</v>
      </c>
      <c r="K13" s="84">
        <v>0.22235020531824126</v>
      </c>
      <c r="L13" s="84">
        <v>0.20831893242178975</v>
      </c>
      <c r="M13" s="84">
        <v>0.20535052546648996</v>
      </c>
      <c r="N13" s="84">
        <v>0.20588818148787177</v>
      </c>
      <c r="O13" s="84">
        <v>0.22000053377345866</v>
      </c>
      <c r="P13" s="110"/>
      <c r="Q13" s="110"/>
    </row>
    <row r="14" spans="1:17" ht="12.75">
      <c r="A14" s="50" t="s">
        <v>9</v>
      </c>
      <c r="B14" s="84">
        <v>0.19805967940535948</v>
      </c>
      <c r="C14" s="84">
        <v>0.21698370194159783</v>
      </c>
      <c r="D14" s="84">
        <v>0.21187939090746352</v>
      </c>
      <c r="E14" s="84">
        <v>0.22195870079252036</v>
      </c>
      <c r="F14" s="84">
        <v>0.23190339155529885</v>
      </c>
      <c r="G14" s="144">
        <v>0.21589566461270765</v>
      </c>
      <c r="H14" s="144">
        <v>0.23218814310749666</v>
      </c>
      <c r="I14" s="153"/>
      <c r="J14" s="50" t="s">
        <v>9</v>
      </c>
      <c r="K14" s="84">
        <v>0.19805967940535948</v>
      </c>
      <c r="L14" s="84">
        <v>0.20549856284845539</v>
      </c>
      <c r="M14" s="84">
        <v>0.20979861497464783</v>
      </c>
      <c r="N14" s="84">
        <v>0.2169093881031754</v>
      </c>
      <c r="O14" s="84">
        <v>0.2219138277517609</v>
      </c>
      <c r="P14" s="84">
        <v>0.22325258565350894</v>
      </c>
      <c r="Q14" s="84">
        <v>0.22665844297411167</v>
      </c>
    </row>
    <row r="15" spans="1:17" ht="12.75">
      <c r="A15" s="50" t="s">
        <v>10</v>
      </c>
      <c r="B15" s="84">
        <v>0.11691959162920812</v>
      </c>
      <c r="C15" s="84">
        <v>0.10104553197914691</v>
      </c>
      <c r="D15" s="84">
        <v>0.1055390468152195</v>
      </c>
      <c r="E15" s="84">
        <v>0.06928280668390671</v>
      </c>
      <c r="F15" s="84">
        <v>0.10480370967905595</v>
      </c>
      <c r="G15" s="144">
        <v>0.11086554522165364</v>
      </c>
      <c r="H15" s="144">
        <v>0.10205307568482008</v>
      </c>
      <c r="I15" s="153"/>
      <c r="J15" s="50" t="s">
        <v>10</v>
      </c>
      <c r="K15" s="84">
        <v>0.11691959162920812</v>
      </c>
      <c r="L15" s="84">
        <v>0.11067962445101272</v>
      </c>
      <c r="M15" s="84">
        <v>0.10714407569239172</v>
      </c>
      <c r="N15" s="84">
        <v>0.09242321375390718</v>
      </c>
      <c r="O15" s="84">
        <v>0.09320852105939405</v>
      </c>
      <c r="P15" s="84">
        <v>0.09498402052820543</v>
      </c>
      <c r="Q15" s="84">
        <v>0.10581715238790167</v>
      </c>
    </row>
    <row r="16" spans="1:17" ht="12.75">
      <c r="A16" s="50" t="s">
        <v>11</v>
      </c>
      <c r="B16" s="84">
        <v>0.07141424303890735</v>
      </c>
      <c r="C16" s="84">
        <v>0.06463677334480236</v>
      </c>
      <c r="D16" s="84">
        <v>0.06057678600407752</v>
      </c>
      <c r="E16" s="84">
        <v>0.06653689375464737</v>
      </c>
      <c r="F16" s="84">
        <v>0.07022593335166759</v>
      </c>
      <c r="G16" s="144">
        <v>0.08569125911451966</v>
      </c>
      <c r="H16" s="144">
        <v>0.08225894053535407</v>
      </c>
      <c r="I16" s="153"/>
      <c r="J16" s="50" t="s">
        <v>11</v>
      </c>
      <c r="K16" s="84">
        <v>0.07141424303890735</v>
      </c>
      <c r="L16" s="84">
        <v>0.0687500733573813</v>
      </c>
      <c r="M16" s="84">
        <v>0.06522376841474638</v>
      </c>
      <c r="N16" s="84">
        <v>0.06392504183602316</v>
      </c>
      <c r="O16" s="84">
        <v>0.0657798710367975</v>
      </c>
      <c r="P16" s="84">
        <v>0.07415136207361155</v>
      </c>
      <c r="Q16" s="84">
        <v>0.07983020256763025</v>
      </c>
    </row>
    <row r="17" spans="1:17" ht="12.75">
      <c r="A17" s="50" t="s">
        <v>5</v>
      </c>
      <c r="B17" s="84">
        <v>0.9999999999999976</v>
      </c>
      <c r="C17" s="84">
        <v>1</v>
      </c>
      <c r="D17" s="84">
        <v>1</v>
      </c>
      <c r="E17" s="84">
        <v>1</v>
      </c>
      <c r="F17" s="84">
        <v>1.0000187041540953</v>
      </c>
      <c r="G17" s="144">
        <v>1</v>
      </c>
      <c r="H17" s="146">
        <v>1</v>
      </c>
      <c r="I17" s="154"/>
      <c r="J17" s="50" t="s">
        <v>5</v>
      </c>
      <c r="K17" s="84">
        <v>0.9999999999999976</v>
      </c>
      <c r="L17" s="84">
        <v>0.9999999999999986</v>
      </c>
      <c r="M17" s="84">
        <v>1</v>
      </c>
      <c r="N17" s="84">
        <v>1</v>
      </c>
      <c r="O17" s="84">
        <v>1.0000062347180319</v>
      </c>
      <c r="P17" s="84">
        <v>1.0000062347180319</v>
      </c>
      <c r="Q17" s="84">
        <v>1.0000062347180319</v>
      </c>
    </row>
  </sheetData>
  <sheetProtection/>
  <mergeCells count="8">
    <mergeCell ref="G3:G4"/>
    <mergeCell ref="H3:H4"/>
    <mergeCell ref="P3:P4"/>
    <mergeCell ref="Q3:Q4"/>
    <mergeCell ref="G12:G13"/>
    <mergeCell ref="H12:H13"/>
    <mergeCell ref="P12:P13"/>
    <mergeCell ref="Q12:Q1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E52" sqref="E52"/>
    </sheetView>
  </sheetViews>
  <sheetFormatPr defaultColWidth="11.421875" defaultRowHeight="12.75"/>
  <cols>
    <col min="1" max="1" width="5.8515625" style="51" customWidth="1"/>
    <col min="2" max="2" width="26.00390625" style="51" customWidth="1"/>
    <col min="3" max="3" width="9.140625" style="51" customWidth="1"/>
    <col min="4" max="4" width="10.28125" style="51" customWidth="1"/>
    <col min="5" max="5" width="9.8515625" style="51" customWidth="1"/>
    <col min="6" max="6" width="8.28125" style="51" customWidth="1"/>
    <col min="7" max="7" width="9.28125" style="51" customWidth="1"/>
    <col min="8" max="8" width="9.421875" style="51" customWidth="1"/>
    <col min="9" max="9" width="4.28125" style="51" customWidth="1"/>
    <col min="10" max="10" width="5.421875" style="51" customWidth="1"/>
    <col min="11" max="16384" width="11.421875" style="51" customWidth="1"/>
  </cols>
  <sheetData>
    <row r="1" spans="2:4" ht="11.25">
      <c r="B1" s="52"/>
      <c r="C1" s="52"/>
      <c r="D1" s="52"/>
    </row>
    <row r="2" spans="2:5" ht="11.25">
      <c r="B2" s="52"/>
      <c r="C2" s="52"/>
      <c r="D2" s="52"/>
      <c r="E2" s="52"/>
    </row>
    <row r="3" spans="1:8" ht="11.25">
      <c r="A3" s="55" t="s">
        <v>18</v>
      </c>
      <c r="B3" s="71" t="s">
        <v>19</v>
      </c>
      <c r="C3" s="71" t="s">
        <v>71</v>
      </c>
      <c r="D3" s="71" t="s">
        <v>76</v>
      </c>
      <c r="E3" s="70" t="s">
        <v>17</v>
      </c>
      <c r="F3" s="70" t="s">
        <v>1</v>
      </c>
      <c r="G3" s="70" t="s">
        <v>70</v>
      </c>
      <c r="H3" s="70" t="s">
        <v>69</v>
      </c>
    </row>
    <row r="4" spans="1:8" ht="11.25">
      <c r="A4" s="59">
        <v>101</v>
      </c>
      <c r="B4" s="61" t="s">
        <v>20</v>
      </c>
      <c r="C4" s="62" t="s">
        <v>82</v>
      </c>
      <c r="D4" s="52">
        <v>3</v>
      </c>
      <c r="E4" s="63">
        <v>1.9</v>
      </c>
      <c r="F4" s="52">
        <v>0</v>
      </c>
      <c r="G4" s="59">
        <v>0</v>
      </c>
      <c r="H4" s="58">
        <v>1.9</v>
      </c>
    </row>
    <row r="5" spans="1:8" ht="11.25">
      <c r="A5" s="59">
        <v>103</v>
      </c>
      <c r="B5" s="52" t="s">
        <v>75</v>
      </c>
      <c r="C5" s="62" t="s">
        <v>82</v>
      </c>
      <c r="D5" s="52">
        <v>751</v>
      </c>
      <c r="E5" s="63">
        <v>559.6505367500939</v>
      </c>
      <c r="F5" s="52">
        <v>55</v>
      </c>
      <c r="G5" s="59">
        <v>275</v>
      </c>
      <c r="H5" s="58">
        <v>834.6505367500939</v>
      </c>
    </row>
    <row r="6" spans="1:8" ht="11.25">
      <c r="A6" s="59">
        <v>104</v>
      </c>
      <c r="B6" s="61" t="s">
        <v>23</v>
      </c>
      <c r="C6" s="62" t="s">
        <v>82</v>
      </c>
      <c r="D6" s="52">
        <v>46</v>
      </c>
      <c r="E6" s="63">
        <v>30.541468253968247</v>
      </c>
      <c r="F6" s="52">
        <v>2</v>
      </c>
      <c r="G6" s="59">
        <v>10</v>
      </c>
      <c r="H6" s="58">
        <v>40.54146825396825</v>
      </c>
    </row>
    <row r="7" spans="1:8" ht="11.25">
      <c r="A7" s="59">
        <v>108</v>
      </c>
      <c r="B7" s="61" t="s">
        <v>24</v>
      </c>
      <c r="C7" s="62" t="s">
        <v>82</v>
      </c>
      <c r="D7" s="52">
        <v>21</v>
      </c>
      <c r="E7" s="63">
        <v>9.764285714285714</v>
      </c>
      <c r="F7" s="52">
        <v>0</v>
      </c>
      <c r="G7" s="59">
        <v>0</v>
      </c>
      <c r="H7" s="58">
        <v>9.764285714285714</v>
      </c>
    </row>
    <row r="8" spans="1:8" ht="11.25">
      <c r="A8" s="59">
        <v>109</v>
      </c>
      <c r="B8" s="61" t="s">
        <v>25</v>
      </c>
      <c r="C8" s="62" t="s">
        <v>82</v>
      </c>
      <c r="D8" s="52">
        <v>23</v>
      </c>
      <c r="E8" s="63">
        <v>12.99793956043956</v>
      </c>
      <c r="F8" s="52">
        <v>0</v>
      </c>
      <c r="G8" s="59">
        <v>0</v>
      </c>
      <c r="H8" s="58">
        <v>12.99793956043956</v>
      </c>
    </row>
    <row r="9" spans="1:8" ht="11.25">
      <c r="A9" s="59">
        <v>111</v>
      </c>
      <c r="B9" s="61" t="s">
        <v>26</v>
      </c>
      <c r="C9" s="62" t="s">
        <v>82</v>
      </c>
      <c r="D9" s="52">
        <v>2</v>
      </c>
      <c r="E9" s="63">
        <v>2</v>
      </c>
      <c r="F9" s="52">
        <v>1</v>
      </c>
      <c r="G9" s="59">
        <v>5</v>
      </c>
      <c r="H9" s="58">
        <v>7</v>
      </c>
    </row>
    <row r="10" spans="1:8" ht="11.25">
      <c r="A10" s="59">
        <v>112</v>
      </c>
      <c r="B10" s="61" t="s">
        <v>27</v>
      </c>
      <c r="C10" s="62" t="s">
        <v>82</v>
      </c>
      <c r="D10" s="52">
        <v>17</v>
      </c>
      <c r="E10" s="63">
        <v>5.439908319649698</v>
      </c>
      <c r="F10" s="52">
        <v>0</v>
      </c>
      <c r="G10" s="59">
        <v>0</v>
      </c>
      <c r="H10" s="58">
        <v>5.439908319649698</v>
      </c>
    </row>
    <row r="11" spans="1:8" ht="11.25">
      <c r="A11" s="59">
        <v>113</v>
      </c>
      <c r="B11" s="61" t="s">
        <v>28</v>
      </c>
      <c r="C11" s="62" t="s">
        <v>82</v>
      </c>
      <c r="D11" s="52">
        <v>3</v>
      </c>
      <c r="E11" s="63">
        <v>1.0375</v>
      </c>
      <c r="F11" s="52">
        <v>0</v>
      </c>
      <c r="G11" s="59">
        <v>0</v>
      </c>
      <c r="H11" s="58">
        <v>1.0375</v>
      </c>
    </row>
    <row r="12" spans="1:8" ht="11.25">
      <c r="A12" s="59">
        <v>152</v>
      </c>
      <c r="B12" s="52" t="s">
        <v>30</v>
      </c>
      <c r="C12" s="62" t="s">
        <v>82</v>
      </c>
      <c r="D12" s="52">
        <v>3</v>
      </c>
      <c r="E12" s="63">
        <v>1.5</v>
      </c>
      <c r="F12" s="52">
        <v>0</v>
      </c>
      <c r="G12" s="59">
        <v>0</v>
      </c>
      <c r="H12" s="58">
        <v>1.5</v>
      </c>
    </row>
    <row r="13" spans="1:8" ht="11.25">
      <c r="A13" s="59"/>
      <c r="B13" s="52"/>
      <c r="C13" s="59"/>
      <c r="D13" s="52"/>
      <c r="E13" s="63"/>
      <c r="F13" s="52"/>
      <c r="G13" s="59"/>
      <c r="H13" s="58"/>
    </row>
    <row r="14" spans="1:8" ht="11.25">
      <c r="A14" s="59">
        <v>201</v>
      </c>
      <c r="B14" s="68" t="s">
        <v>31</v>
      </c>
      <c r="C14" s="62" t="s">
        <v>82</v>
      </c>
      <c r="D14" s="52">
        <v>20</v>
      </c>
      <c r="E14" s="63">
        <v>11.525</v>
      </c>
      <c r="F14" s="52">
        <v>1</v>
      </c>
      <c r="G14" s="59">
        <v>5</v>
      </c>
      <c r="H14" s="58">
        <v>16.525</v>
      </c>
    </row>
    <row r="15" spans="1:8" ht="11.25">
      <c r="A15" s="59">
        <v>202</v>
      </c>
      <c r="B15" s="61" t="s">
        <v>32</v>
      </c>
      <c r="C15" s="62" t="s">
        <v>82</v>
      </c>
      <c r="D15" s="52">
        <v>113</v>
      </c>
      <c r="E15" s="63">
        <v>67.31461038961041</v>
      </c>
      <c r="F15" s="52">
        <v>1</v>
      </c>
      <c r="G15" s="59">
        <v>5</v>
      </c>
      <c r="H15" s="58">
        <v>72.31461038961041</v>
      </c>
    </row>
    <row r="16" spans="1:8" ht="11.25">
      <c r="A16" s="59">
        <v>206</v>
      </c>
      <c r="B16" s="68" t="s">
        <v>33</v>
      </c>
      <c r="C16" s="62" t="s">
        <v>82</v>
      </c>
      <c r="D16" s="52">
        <v>27</v>
      </c>
      <c r="E16" s="63">
        <v>18.154563492063495</v>
      </c>
      <c r="F16" s="52">
        <v>0</v>
      </c>
      <c r="G16" s="59">
        <v>0</v>
      </c>
      <c r="H16" s="58">
        <v>18.154563492063495</v>
      </c>
    </row>
    <row r="17" spans="1:8" ht="11.25">
      <c r="A17" s="59">
        <v>211</v>
      </c>
      <c r="B17" s="61" t="s">
        <v>34</v>
      </c>
      <c r="C17" s="62" t="s">
        <v>82</v>
      </c>
      <c r="D17" s="52">
        <v>441</v>
      </c>
      <c r="E17" s="63">
        <v>275.1811923370748</v>
      </c>
      <c r="F17" s="13">
        <v>19.5</v>
      </c>
      <c r="G17" s="87">
        <v>97.5</v>
      </c>
      <c r="H17" s="58">
        <v>372.6811923370748</v>
      </c>
    </row>
    <row r="18" spans="1:8" ht="11.25">
      <c r="A18" s="59">
        <v>212</v>
      </c>
      <c r="B18" s="61" t="s">
        <v>35</v>
      </c>
      <c r="C18" s="62" t="s">
        <v>82</v>
      </c>
      <c r="D18" s="52">
        <v>106</v>
      </c>
      <c r="E18" s="63">
        <v>58.05657467532467</v>
      </c>
      <c r="F18" s="13">
        <v>1.5</v>
      </c>
      <c r="G18" s="87">
        <v>7.5</v>
      </c>
      <c r="H18" s="58">
        <v>65.55657467532467</v>
      </c>
    </row>
    <row r="19" spans="1:8" ht="11.25">
      <c r="A19" s="59">
        <v>213</v>
      </c>
      <c r="B19" s="61" t="s">
        <v>36</v>
      </c>
      <c r="C19" s="62" t="s">
        <v>82</v>
      </c>
      <c r="D19" s="52">
        <v>15</v>
      </c>
      <c r="E19" s="63">
        <v>7.9</v>
      </c>
      <c r="F19" s="13">
        <v>2</v>
      </c>
      <c r="G19" s="87">
        <v>10</v>
      </c>
      <c r="H19" s="58">
        <v>17.9</v>
      </c>
    </row>
    <row r="20" spans="1:8" ht="11.25">
      <c r="A20" s="59">
        <v>214</v>
      </c>
      <c r="B20" s="61" t="s">
        <v>37</v>
      </c>
      <c r="C20" s="62" t="s">
        <v>82</v>
      </c>
      <c r="D20" s="52">
        <v>20</v>
      </c>
      <c r="E20" s="63">
        <v>9.966491596638654</v>
      </c>
      <c r="F20" s="52">
        <v>1</v>
      </c>
      <c r="G20" s="59">
        <v>5</v>
      </c>
      <c r="H20" s="58">
        <v>14.9664915966386</v>
      </c>
    </row>
    <row r="21" spans="1:8" ht="11.25">
      <c r="A21" s="59">
        <v>251</v>
      </c>
      <c r="B21" s="52" t="s">
        <v>38</v>
      </c>
      <c r="C21" s="62" t="s">
        <v>82</v>
      </c>
      <c r="D21" s="52">
        <v>46</v>
      </c>
      <c r="E21" s="63">
        <v>44.23870712620709</v>
      </c>
      <c r="F21" s="52">
        <v>0</v>
      </c>
      <c r="G21" s="59">
        <v>0</v>
      </c>
      <c r="H21" s="58">
        <v>44.23870712620709</v>
      </c>
    </row>
    <row r="22" spans="1:8" ht="11.25">
      <c r="A22" s="59">
        <v>252</v>
      </c>
      <c r="B22" s="52" t="s">
        <v>39</v>
      </c>
      <c r="C22" s="62" t="s">
        <v>82</v>
      </c>
      <c r="D22" s="52">
        <v>9</v>
      </c>
      <c r="E22" s="63">
        <v>4.6875</v>
      </c>
      <c r="F22" s="52">
        <v>1</v>
      </c>
      <c r="G22" s="59">
        <v>5</v>
      </c>
      <c r="H22" s="58">
        <v>9.6875</v>
      </c>
    </row>
    <row r="23" spans="1:8" ht="11.25">
      <c r="A23" s="59">
        <v>253</v>
      </c>
      <c r="B23" s="52" t="s">
        <v>40</v>
      </c>
      <c r="C23" s="62" t="s">
        <v>82</v>
      </c>
      <c r="D23" s="52">
        <v>3</v>
      </c>
      <c r="E23" s="63">
        <v>1.3333333333333333</v>
      </c>
      <c r="F23" s="52">
        <v>0</v>
      </c>
      <c r="G23" s="59">
        <v>0</v>
      </c>
      <c r="H23" s="58">
        <v>1.3333333333333333</v>
      </c>
    </row>
    <row r="24" spans="1:8" ht="11.25">
      <c r="A24" s="59">
        <v>254</v>
      </c>
      <c r="B24" s="52" t="s">
        <v>74</v>
      </c>
      <c r="C24" s="62" t="s">
        <v>82</v>
      </c>
      <c r="D24" s="52">
        <v>3</v>
      </c>
      <c r="E24" s="63">
        <v>2.375</v>
      </c>
      <c r="F24" s="52">
        <v>0</v>
      </c>
      <c r="G24" s="59">
        <v>0</v>
      </c>
      <c r="H24" s="58">
        <v>2.375</v>
      </c>
    </row>
    <row r="25" spans="1:8" ht="11.25">
      <c r="A25" s="59"/>
      <c r="B25" s="52"/>
      <c r="C25" s="59"/>
      <c r="D25" s="58"/>
      <c r="E25" s="58"/>
      <c r="F25" s="58"/>
      <c r="G25" s="58"/>
      <c r="H25" s="58"/>
    </row>
    <row r="26" spans="1:8" ht="11.25">
      <c r="A26" s="59">
        <v>301</v>
      </c>
      <c r="B26" s="61" t="s">
        <v>42</v>
      </c>
      <c r="C26" s="62" t="s">
        <v>66</v>
      </c>
      <c r="D26" s="52">
        <v>90</v>
      </c>
      <c r="E26" s="63">
        <v>69.57043703845174</v>
      </c>
      <c r="F26" s="52">
        <v>7</v>
      </c>
      <c r="G26" s="59">
        <v>35</v>
      </c>
      <c r="H26" s="58">
        <v>104.57043703845174</v>
      </c>
    </row>
    <row r="27" spans="1:8" ht="11.25">
      <c r="A27" s="59">
        <v>302</v>
      </c>
      <c r="B27" s="61" t="s">
        <v>43</v>
      </c>
      <c r="C27" s="62" t="s">
        <v>66</v>
      </c>
      <c r="D27" s="52">
        <v>6</v>
      </c>
      <c r="E27" s="63">
        <v>3.5291666666666663</v>
      </c>
      <c r="F27" s="52">
        <v>0</v>
      </c>
      <c r="G27" s="59">
        <v>0</v>
      </c>
      <c r="H27" s="58">
        <v>3.5291666666666663</v>
      </c>
    </row>
    <row r="28" spans="1:8" ht="11.25">
      <c r="A28" s="59">
        <v>304</v>
      </c>
      <c r="B28" s="61" t="s">
        <v>44</v>
      </c>
      <c r="C28" s="62" t="s">
        <v>66</v>
      </c>
      <c r="D28" s="52">
        <v>400</v>
      </c>
      <c r="E28" s="63">
        <v>249.09219110278954</v>
      </c>
      <c r="F28" s="52">
        <v>39</v>
      </c>
      <c r="G28" s="59">
        <v>195</v>
      </c>
      <c r="H28" s="58">
        <v>444.09219110278957</v>
      </c>
    </row>
    <row r="29" spans="1:8" ht="11.25">
      <c r="A29" s="59">
        <v>305</v>
      </c>
      <c r="B29" s="61" t="s">
        <v>45</v>
      </c>
      <c r="C29" s="62" t="s">
        <v>66</v>
      </c>
      <c r="D29" s="52">
        <v>2</v>
      </c>
      <c r="E29" s="63">
        <v>1.375</v>
      </c>
      <c r="F29" s="52">
        <v>1</v>
      </c>
      <c r="G29" s="59">
        <v>5</v>
      </c>
      <c r="H29" s="58">
        <v>6.375</v>
      </c>
    </row>
    <row r="30" spans="1:8" ht="11.25">
      <c r="A30" s="59">
        <v>352</v>
      </c>
      <c r="B30" s="52" t="s">
        <v>47</v>
      </c>
      <c r="C30" s="62" t="s">
        <v>66</v>
      </c>
      <c r="D30" s="52">
        <v>9</v>
      </c>
      <c r="E30" s="63">
        <v>3.905952380952381</v>
      </c>
      <c r="F30" s="52">
        <v>0</v>
      </c>
      <c r="G30" s="59">
        <v>0</v>
      </c>
      <c r="H30" s="58">
        <v>3.905952380952381</v>
      </c>
    </row>
    <row r="31" spans="1:8" ht="11.25">
      <c r="A31" s="59">
        <v>353</v>
      </c>
      <c r="B31" s="52" t="s">
        <v>81</v>
      </c>
      <c r="C31" s="62" t="s">
        <v>66</v>
      </c>
      <c r="D31" s="52">
        <v>0</v>
      </c>
      <c r="E31" s="63">
        <v>0</v>
      </c>
      <c r="F31" s="52">
        <v>1</v>
      </c>
      <c r="G31" s="59">
        <v>5</v>
      </c>
      <c r="H31" s="58">
        <v>5</v>
      </c>
    </row>
    <row r="32" spans="1:8" ht="11.25">
      <c r="A32" s="59">
        <v>354</v>
      </c>
      <c r="B32" s="52" t="s">
        <v>49</v>
      </c>
      <c r="C32" s="62" t="s">
        <v>66</v>
      </c>
      <c r="D32" s="52">
        <v>1</v>
      </c>
      <c r="E32" s="63">
        <v>1</v>
      </c>
      <c r="F32" s="52">
        <v>0</v>
      </c>
      <c r="G32" s="59">
        <v>0</v>
      </c>
      <c r="H32" s="58">
        <v>1</v>
      </c>
    </row>
    <row r="33" spans="1:8" ht="11.25">
      <c r="A33" s="59">
        <v>356</v>
      </c>
      <c r="B33" s="52" t="s">
        <v>51</v>
      </c>
      <c r="C33" s="62" t="s">
        <v>66</v>
      </c>
      <c r="D33" s="52">
        <v>2</v>
      </c>
      <c r="E33" s="63">
        <v>1.2857142857142856</v>
      </c>
      <c r="F33" s="52">
        <v>0</v>
      </c>
      <c r="G33" s="59">
        <v>0</v>
      </c>
      <c r="H33" s="58">
        <v>1.2857142857142856</v>
      </c>
    </row>
    <row r="34" spans="1:8" ht="11.25">
      <c r="A34" s="59"/>
      <c r="B34" s="52"/>
      <c r="C34" s="59"/>
      <c r="D34" s="52"/>
      <c r="E34" s="63"/>
      <c r="F34" s="52"/>
      <c r="G34" s="59"/>
      <c r="H34" s="58"/>
    </row>
    <row r="35" spans="1:8" ht="11.25">
      <c r="A35" s="59">
        <v>401</v>
      </c>
      <c r="B35" s="61" t="s">
        <v>53</v>
      </c>
      <c r="C35" s="62" t="s">
        <v>65</v>
      </c>
      <c r="D35" s="52">
        <v>8</v>
      </c>
      <c r="E35" s="63">
        <v>4.348214285714286</v>
      </c>
      <c r="F35" s="52">
        <v>0</v>
      </c>
      <c r="G35" s="59">
        <v>0</v>
      </c>
      <c r="H35" s="58">
        <v>4.348214285714286</v>
      </c>
    </row>
    <row r="36" spans="1:8" ht="11.25">
      <c r="A36" s="59">
        <v>402</v>
      </c>
      <c r="B36" s="61" t="s">
        <v>54</v>
      </c>
      <c r="C36" s="62" t="s">
        <v>65</v>
      </c>
      <c r="D36" s="52">
        <v>4</v>
      </c>
      <c r="E36" s="63">
        <v>1.8642857142857143</v>
      </c>
      <c r="F36" s="52">
        <v>1</v>
      </c>
      <c r="G36" s="59">
        <v>5</v>
      </c>
      <c r="H36" s="58">
        <v>6.864285714285714</v>
      </c>
    </row>
    <row r="37" spans="1:8" ht="11.25">
      <c r="A37" s="59">
        <v>404</v>
      </c>
      <c r="B37" s="61" t="s">
        <v>55</v>
      </c>
      <c r="C37" s="62" t="s">
        <v>65</v>
      </c>
      <c r="D37" s="52">
        <v>14</v>
      </c>
      <c r="E37" s="63">
        <v>10.53452380952381</v>
      </c>
      <c r="F37" s="52">
        <v>0</v>
      </c>
      <c r="G37" s="59">
        <v>0</v>
      </c>
      <c r="H37" s="58">
        <v>10.53452380952381</v>
      </c>
    </row>
    <row r="38" spans="1:8" ht="11.25">
      <c r="A38" s="59">
        <v>406</v>
      </c>
      <c r="B38" s="61" t="s">
        <v>56</v>
      </c>
      <c r="C38" s="62" t="s">
        <v>65</v>
      </c>
      <c r="D38" s="52">
        <v>243</v>
      </c>
      <c r="E38" s="63">
        <v>155.83218378843384</v>
      </c>
      <c r="F38" s="52">
        <v>23</v>
      </c>
      <c r="G38" s="59">
        <v>115</v>
      </c>
      <c r="H38" s="58">
        <v>270.83218378843384</v>
      </c>
    </row>
    <row r="39" spans="1:8" ht="11.25">
      <c r="A39" s="59"/>
      <c r="B39" s="61"/>
      <c r="C39" s="62"/>
      <c r="D39" s="58"/>
      <c r="E39" s="58"/>
      <c r="F39" s="58"/>
      <c r="G39" s="58"/>
      <c r="H39" s="58"/>
    </row>
    <row r="40" spans="1:8" ht="11.25">
      <c r="A40" s="59">
        <v>501</v>
      </c>
      <c r="B40" s="61" t="s">
        <v>57</v>
      </c>
      <c r="C40" s="62" t="s">
        <v>64</v>
      </c>
      <c r="D40" s="52">
        <v>7</v>
      </c>
      <c r="E40" s="63">
        <v>2.208333333333333</v>
      </c>
      <c r="F40" s="52">
        <v>2</v>
      </c>
      <c r="G40" s="59">
        <v>10</v>
      </c>
      <c r="H40" s="58">
        <v>12.208333333333332</v>
      </c>
    </row>
    <row r="41" spans="1:8" ht="11.25">
      <c r="A41" s="59">
        <v>502</v>
      </c>
      <c r="B41" s="61" t="s">
        <v>58</v>
      </c>
      <c r="C41" s="62" t="s">
        <v>64</v>
      </c>
      <c r="D41" s="52">
        <v>176</v>
      </c>
      <c r="E41" s="63">
        <v>101.365742590743</v>
      </c>
      <c r="F41" s="52">
        <v>15</v>
      </c>
      <c r="G41" s="59">
        <v>75</v>
      </c>
      <c r="H41" s="58">
        <v>176.365742590743</v>
      </c>
    </row>
    <row r="42" spans="1:8" ht="11.25">
      <c r="A42" s="59">
        <v>504</v>
      </c>
      <c r="B42" s="61" t="s">
        <v>60</v>
      </c>
      <c r="C42" s="62" t="s">
        <v>64</v>
      </c>
      <c r="D42" s="52">
        <v>28</v>
      </c>
      <c r="E42" s="63">
        <v>17.40238095238095</v>
      </c>
      <c r="F42" s="52">
        <v>4</v>
      </c>
      <c r="G42" s="59">
        <v>20</v>
      </c>
      <c r="H42" s="58">
        <v>37.40238095238095</v>
      </c>
    </row>
    <row r="43" spans="1:8" ht="11.25">
      <c r="A43" s="59">
        <v>505</v>
      </c>
      <c r="B43" s="61" t="s">
        <v>61</v>
      </c>
      <c r="C43" s="62" t="s">
        <v>64</v>
      </c>
      <c r="D43" s="52">
        <v>1</v>
      </c>
      <c r="E43" s="63">
        <v>0.16666666666666666</v>
      </c>
      <c r="F43" s="52">
        <v>0</v>
      </c>
      <c r="G43" s="59">
        <v>0</v>
      </c>
      <c r="H43" s="58">
        <v>0.16666666666666666</v>
      </c>
    </row>
    <row r="44" spans="1:8" ht="11.25">
      <c r="A44" s="59"/>
      <c r="B44" s="61"/>
      <c r="C44" s="62"/>
      <c r="D44" s="61"/>
      <c r="E44" s="60"/>
      <c r="F44" s="52"/>
      <c r="G44" s="59"/>
      <c r="H44" s="58"/>
    </row>
    <row r="45" spans="1:8" ht="11.25">
      <c r="A45" s="55" t="s">
        <v>5</v>
      </c>
      <c r="B45" s="57"/>
      <c r="C45" s="57"/>
      <c r="D45" s="55"/>
      <c r="E45" s="54">
        <f>SUM(E4:E43)</f>
        <v>1749.0454041643457</v>
      </c>
      <c r="F45" s="83">
        <f>SUM(F4:F43)</f>
        <v>178</v>
      </c>
      <c r="G45" s="54">
        <f>SUM(G4:G43)</f>
        <v>890</v>
      </c>
      <c r="H45" s="54">
        <f>SUM(H4:H43)</f>
        <v>2639.045404164346</v>
      </c>
    </row>
    <row r="46" spans="2:4" ht="11.25">
      <c r="B46" s="52"/>
      <c r="C46" s="52"/>
      <c r="D46" s="52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48" sqref="E48"/>
    </sheetView>
  </sheetViews>
  <sheetFormatPr defaultColWidth="11.421875" defaultRowHeight="12.75"/>
  <cols>
    <col min="1" max="3" width="11.421875" style="51" customWidth="1"/>
    <col min="4" max="4" width="11.57421875" style="51" bestFit="1" customWidth="1"/>
    <col min="5" max="16384" width="11.421875" style="51" customWidth="1"/>
  </cols>
  <sheetData>
    <row r="1" spans="1:6" ht="11.25">
      <c r="A1" s="57" t="s">
        <v>71</v>
      </c>
      <c r="B1" s="78" t="s">
        <v>76</v>
      </c>
      <c r="C1" s="77" t="s">
        <v>1</v>
      </c>
      <c r="D1" s="77" t="s">
        <v>17</v>
      </c>
      <c r="E1" s="77" t="s">
        <v>70</v>
      </c>
      <c r="F1" s="77" t="s">
        <v>69</v>
      </c>
    </row>
    <row r="2" spans="1:6" ht="11.25">
      <c r="A2" s="57" t="s">
        <v>82</v>
      </c>
      <c r="B2" s="55">
        <v>1338</v>
      </c>
      <c r="C2" s="78">
        <v>85</v>
      </c>
      <c r="D2" s="90">
        <v>1125.5646115478426</v>
      </c>
      <c r="E2" s="83">
        <v>425</v>
      </c>
      <c r="F2" s="56">
        <v>1550.5646115478426</v>
      </c>
    </row>
    <row r="3" spans="1:6" ht="11.25">
      <c r="A3" s="74" t="s">
        <v>66</v>
      </c>
      <c r="B3" s="55">
        <v>485</v>
      </c>
      <c r="C3" s="78">
        <v>48</v>
      </c>
      <c r="D3" s="90">
        <v>329.758461474908</v>
      </c>
      <c r="E3" s="55">
        <v>240</v>
      </c>
      <c r="F3" s="56">
        <v>569.758461474908</v>
      </c>
    </row>
    <row r="4" spans="1:6" ht="11.25">
      <c r="A4" s="57" t="s">
        <v>65</v>
      </c>
      <c r="B4" s="55">
        <v>266</v>
      </c>
      <c r="C4" s="78">
        <v>24</v>
      </c>
      <c r="D4" s="90">
        <v>172.57920759724337</v>
      </c>
      <c r="E4" s="55">
        <v>120</v>
      </c>
      <c r="F4" s="56">
        <v>292.57920759724334</v>
      </c>
    </row>
    <row r="5" spans="1:6" ht="11.25">
      <c r="A5" s="74" t="s">
        <v>64</v>
      </c>
      <c r="B5" s="55">
        <v>198</v>
      </c>
      <c r="C5" s="78">
        <v>21</v>
      </c>
      <c r="D5" s="90">
        <v>121.143123543124</v>
      </c>
      <c r="E5" s="55">
        <v>105</v>
      </c>
      <c r="F5" s="56">
        <v>226.143123543124</v>
      </c>
    </row>
    <row r="6" spans="1:6" ht="11.25">
      <c r="A6" s="74" t="s">
        <v>5</v>
      </c>
      <c r="B6" s="55">
        <v>2287</v>
      </c>
      <c r="C6" s="55">
        <v>178</v>
      </c>
      <c r="D6" s="56">
        <v>1749.0454041631178</v>
      </c>
      <c r="E6" s="83">
        <v>890</v>
      </c>
      <c r="F6" s="56">
        <v>2639.045404163118</v>
      </c>
    </row>
    <row r="7" spans="1:6" ht="11.25">
      <c r="A7" s="80"/>
      <c r="F7" s="79"/>
    </row>
    <row r="8" spans="1:6" ht="11.25">
      <c r="A8" s="57" t="s">
        <v>71</v>
      </c>
      <c r="B8" s="78" t="s">
        <v>76</v>
      </c>
      <c r="C8" s="77" t="s">
        <v>1</v>
      </c>
      <c r="D8" s="77" t="s">
        <v>17</v>
      </c>
      <c r="E8" s="77" t="s">
        <v>70</v>
      </c>
      <c r="F8" s="77" t="s">
        <v>69</v>
      </c>
    </row>
    <row r="9" spans="1:6" ht="11.25">
      <c r="A9" s="57" t="s">
        <v>82</v>
      </c>
      <c r="B9" s="76">
        <v>0.585045911674683</v>
      </c>
      <c r="C9" s="75">
        <v>0.47752808988764045</v>
      </c>
      <c r="D9" s="75">
        <v>0.6435308133618189</v>
      </c>
      <c r="E9" s="75">
        <v>0.47752808988764045</v>
      </c>
      <c r="F9" s="75">
        <v>0.5875475310511191</v>
      </c>
    </row>
    <row r="10" spans="1:6" ht="11.25">
      <c r="A10" s="55" t="s">
        <v>66</v>
      </c>
      <c r="B10" s="76">
        <v>0.2120682116309576</v>
      </c>
      <c r="C10" s="75">
        <v>0.2696629213483146</v>
      </c>
      <c r="D10" s="75">
        <v>0.18853624993954382</v>
      </c>
      <c r="E10" s="75">
        <v>0.2696629213483146</v>
      </c>
      <c r="F10" s="75">
        <v>0.21589566461270765</v>
      </c>
    </row>
    <row r="11" spans="1:6" ht="11.25">
      <c r="A11" s="57" t="s">
        <v>65</v>
      </c>
      <c r="B11" s="76">
        <v>0.11630957586357674</v>
      </c>
      <c r="C11" s="75">
        <v>0.1348314606741573</v>
      </c>
      <c r="D11" s="75">
        <v>0.0986705131761968</v>
      </c>
      <c r="E11" s="75">
        <v>0.1348314606741573</v>
      </c>
      <c r="F11" s="75">
        <v>0.11086554522165364</v>
      </c>
    </row>
    <row r="12" spans="1:6" ht="11.25">
      <c r="A12" s="55" t="s">
        <v>64</v>
      </c>
      <c r="B12" s="76">
        <v>0.08657630083078269</v>
      </c>
      <c r="C12" s="75">
        <v>0.11797752808988764</v>
      </c>
      <c r="D12" s="75">
        <v>0.06926242352244051</v>
      </c>
      <c r="E12" s="75">
        <v>0.11797752808988764</v>
      </c>
      <c r="F12" s="75">
        <v>0.08569125911451966</v>
      </c>
    </row>
    <row r="13" spans="1:6" ht="11.25">
      <c r="A13" s="74" t="s">
        <v>5</v>
      </c>
      <c r="B13" s="89">
        <v>1</v>
      </c>
      <c r="C13" s="88">
        <v>1</v>
      </c>
      <c r="D13" s="88">
        <v>1</v>
      </c>
      <c r="E13" s="88">
        <v>1</v>
      </c>
      <c r="F13" s="88">
        <v>1</v>
      </c>
    </row>
    <row r="14" spans="2:6" ht="11.25">
      <c r="B14" s="52"/>
      <c r="C14" s="53"/>
      <c r="D14" s="53"/>
      <c r="E14" s="72"/>
      <c r="F14" s="72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6.8515625" style="51" customWidth="1"/>
    <col min="2" max="2" width="26.00390625" style="51" customWidth="1"/>
    <col min="3" max="3" width="9.140625" style="51" customWidth="1"/>
    <col min="4" max="4" width="10.28125" style="51" customWidth="1"/>
    <col min="5" max="5" width="9.8515625" style="51" customWidth="1"/>
    <col min="6" max="6" width="8.28125" style="51" customWidth="1"/>
    <col min="7" max="7" width="9.28125" style="51" customWidth="1"/>
    <col min="8" max="8" width="9.421875" style="51" customWidth="1"/>
    <col min="9" max="16384" width="11.421875" style="51" customWidth="1"/>
  </cols>
  <sheetData>
    <row r="1" spans="1:12" ht="11.25">
      <c r="A1" s="55" t="s">
        <v>18</v>
      </c>
      <c r="B1" s="71" t="s">
        <v>19</v>
      </c>
      <c r="C1" s="71" t="s">
        <v>71</v>
      </c>
      <c r="D1" s="71" t="s">
        <v>76</v>
      </c>
      <c r="E1" s="70" t="s">
        <v>17</v>
      </c>
      <c r="F1" s="70" t="s">
        <v>1</v>
      </c>
      <c r="G1" s="70" t="s">
        <v>70</v>
      </c>
      <c r="H1" s="70" t="s">
        <v>69</v>
      </c>
      <c r="J1" s="69"/>
      <c r="K1" s="69"/>
      <c r="L1" s="69"/>
    </row>
    <row r="2" spans="1:12" ht="11.25">
      <c r="A2" s="59">
        <v>101</v>
      </c>
      <c r="B2" s="61" t="s">
        <v>20</v>
      </c>
      <c r="C2" s="62" t="s">
        <v>68</v>
      </c>
      <c r="D2" s="52">
        <v>3</v>
      </c>
      <c r="E2" s="63">
        <v>0.5769230769230769</v>
      </c>
      <c r="F2" s="52">
        <v>0</v>
      </c>
      <c r="G2" s="59">
        <v>0</v>
      </c>
      <c r="H2" s="58">
        <v>0.5769230769230769</v>
      </c>
      <c r="J2" s="52"/>
      <c r="K2" s="53"/>
      <c r="L2" s="53"/>
    </row>
    <row r="3" spans="1:12" ht="11.25">
      <c r="A3" s="59">
        <v>103</v>
      </c>
      <c r="B3" s="52" t="s">
        <v>75</v>
      </c>
      <c r="C3" s="62" t="s">
        <v>68</v>
      </c>
      <c r="D3" s="52">
        <v>730</v>
      </c>
      <c r="E3" s="63">
        <v>564.6010280291582</v>
      </c>
      <c r="F3" s="52">
        <v>49</v>
      </c>
      <c r="G3" s="59">
        <v>245</v>
      </c>
      <c r="H3" s="58">
        <v>809.6010280291582</v>
      </c>
      <c r="J3" s="52"/>
      <c r="K3" s="53"/>
      <c r="L3" s="52"/>
    </row>
    <row r="4" spans="1:12" ht="11.25">
      <c r="A4" s="59">
        <v>104</v>
      </c>
      <c r="B4" s="61" t="s">
        <v>23</v>
      </c>
      <c r="C4" s="62" t="s">
        <v>68</v>
      </c>
      <c r="D4" s="52">
        <v>32</v>
      </c>
      <c r="E4" s="63">
        <v>14.94789377289377</v>
      </c>
      <c r="F4" s="52">
        <v>0</v>
      </c>
      <c r="G4" s="59">
        <v>0</v>
      </c>
      <c r="H4" s="58">
        <v>14.94789377289377</v>
      </c>
      <c r="J4" s="52"/>
      <c r="K4" s="53"/>
      <c r="L4" s="53"/>
    </row>
    <row r="5" spans="1:12" ht="11.25">
      <c r="A5" s="59">
        <v>108</v>
      </c>
      <c r="B5" s="61" t="s">
        <v>24</v>
      </c>
      <c r="C5" s="62" t="s">
        <v>68</v>
      </c>
      <c r="D5" s="52">
        <v>20</v>
      </c>
      <c r="E5" s="63">
        <v>11.499084249084248</v>
      </c>
      <c r="F5" s="52">
        <v>0</v>
      </c>
      <c r="G5" s="59">
        <v>0</v>
      </c>
      <c r="H5" s="58">
        <v>11.499084249084248</v>
      </c>
      <c r="J5" s="52"/>
      <c r="K5" s="53"/>
      <c r="L5" s="53"/>
    </row>
    <row r="6" spans="1:12" ht="11.25">
      <c r="A6" s="59">
        <v>109</v>
      </c>
      <c r="B6" s="61" t="s">
        <v>25</v>
      </c>
      <c r="C6" s="62" t="s">
        <v>68</v>
      </c>
      <c r="D6" s="52">
        <v>27</v>
      </c>
      <c r="E6" s="63">
        <v>11.189423076923076</v>
      </c>
      <c r="F6" s="52">
        <v>0</v>
      </c>
      <c r="G6" s="59">
        <v>0</v>
      </c>
      <c r="H6" s="58">
        <v>11.189423076923076</v>
      </c>
      <c r="J6" s="52"/>
      <c r="K6" s="53"/>
      <c r="L6" s="53"/>
    </row>
    <row r="7" spans="1:12" ht="11.25">
      <c r="A7" s="59">
        <v>111</v>
      </c>
      <c r="B7" s="61" t="s">
        <v>26</v>
      </c>
      <c r="C7" s="62" t="s">
        <v>68</v>
      </c>
      <c r="D7" s="52">
        <v>6</v>
      </c>
      <c r="E7" s="63">
        <v>4</v>
      </c>
      <c r="F7" s="52">
        <v>0</v>
      </c>
      <c r="G7" s="59">
        <v>0</v>
      </c>
      <c r="H7" s="58">
        <v>4</v>
      </c>
      <c r="J7" s="52"/>
      <c r="K7" s="53"/>
      <c r="L7" s="53"/>
    </row>
    <row r="8" spans="1:12" ht="11.25">
      <c r="A8" s="59">
        <v>112</v>
      </c>
      <c r="B8" s="61" t="s">
        <v>27</v>
      </c>
      <c r="C8" s="62" t="s">
        <v>68</v>
      </c>
      <c r="D8" s="52">
        <v>14</v>
      </c>
      <c r="E8" s="63">
        <v>4.641208791208792</v>
      </c>
      <c r="F8" s="52">
        <v>0</v>
      </c>
      <c r="G8" s="59">
        <v>0</v>
      </c>
      <c r="H8" s="58">
        <v>4.641208791208792</v>
      </c>
      <c r="J8" s="52"/>
      <c r="K8" s="53"/>
      <c r="L8" s="53"/>
    </row>
    <row r="9" spans="1:12" ht="11.25">
      <c r="A9" s="59">
        <v>113</v>
      </c>
      <c r="B9" s="61" t="s">
        <v>28</v>
      </c>
      <c r="C9" s="62" t="s">
        <v>68</v>
      </c>
      <c r="D9" s="52">
        <v>2</v>
      </c>
      <c r="E9" s="63">
        <v>0.3269230769230769</v>
      </c>
      <c r="F9" s="52">
        <v>0</v>
      </c>
      <c r="G9" s="59">
        <v>0</v>
      </c>
      <c r="H9" s="58">
        <v>0.3269230769230769</v>
      </c>
      <c r="J9" s="52"/>
      <c r="K9" s="53"/>
      <c r="L9" s="53"/>
    </row>
    <row r="10" spans="1:12" ht="11.25">
      <c r="A10" s="59">
        <v>152</v>
      </c>
      <c r="B10" s="52" t="s">
        <v>30</v>
      </c>
      <c r="C10" s="62" t="s">
        <v>68</v>
      </c>
      <c r="D10" s="52">
        <v>7</v>
      </c>
      <c r="E10" s="63">
        <v>3.217857142857143</v>
      </c>
      <c r="F10" s="52">
        <v>0</v>
      </c>
      <c r="G10" s="59">
        <v>0</v>
      </c>
      <c r="H10" s="58">
        <v>3.217857142857143</v>
      </c>
      <c r="J10" s="52"/>
      <c r="K10" s="52"/>
      <c r="L10" s="52"/>
    </row>
    <row r="11" spans="1:12" ht="11.25">
      <c r="A11" s="59"/>
      <c r="B11" s="52"/>
      <c r="C11" s="59"/>
      <c r="D11" s="52"/>
      <c r="E11" s="63"/>
      <c r="F11" s="52"/>
      <c r="G11" s="59"/>
      <c r="H11" s="58"/>
      <c r="J11" s="52"/>
      <c r="K11" s="52"/>
      <c r="L11" s="52"/>
    </row>
    <row r="12" spans="1:12" ht="11.25">
      <c r="A12" s="59">
        <v>201</v>
      </c>
      <c r="B12" s="68" t="s">
        <v>31</v>
      </c>
      <c r="C12" s="64" t="s">
        <v>67</v>
      </c>
      <c r="D12" s="52">
        <v>15</v>
      </c>
      <c r="E12" s="63">
        <v>7.051623376623377</v>
      </c>
      <c r="F12" s="52">
        <v>0</v>
      </c>
      <c r="G12" s="59">
        <v>0</v>
      </c>
      <c r="H12" s="58">
        <v>7.051623376623377</v>
      </c>
      <c r="J12" s="52"/>
      <c r="K12" s="53"/>
      <c r="L12" s="68"/>
    </row>
    <row r="13" spans="1:12" ht="11.25">
      <c r="A13" s="59">
        <v>202</v>
      </c>
      <c r="B13" s="61" t="s">
        <v>32</v>
      </c>
      <c r="C13" s="64" t="s">
        <v>67</v>
      </c>
      <c r="D13" s="52">
        <v>68</v>
      </c>
      <c r="E13" s="63">
        <v>42.874729437229455</v>
      </c>
      <c r="F13" s="52">
        <v>1</v>
      </c>
      <c r="G13" s="59">
        <v>5</v>
      </c>
      <c r="H13" s="58">
        <v>47.874729437229455</v>
      </c>
      <c r="J13" s="52"/>
      <c r="K13" s="53"/>
      <c r="L13" s="53"/>
    </row>
    <row r="14" spans="1:12" ht="11.25">
      <c r="A14" s="59">
        <v>206</v>
      </c>
      <c r="B14" s="68" t="s">
        <v>33</v>
      </c>
      <c r="C14" s="64" t="s">
        <v>67</v>
      </c>
      <c r="D14" s="52">
        <v>33</v>
      </c>
      <c r="E14" s="63">
        <v>18.132142857142856</v>
      </c>
      <c r="F14" s="52">
        <v>6</v>
      </c>
      <c r="G14" s="59">
        <v>30</v>
      </c>
      <c r="H14" s="58">
        <v>48.13214285714285</v>
      </c>
      <c r="J14" s="52"/>
      <c r="K14" s="53"/>
      <c r="L14" s="68"/>
    </row>
    <row r="15" spans="1:12" ht="11.25">
      <c r="A15" s="59">
        <v>211</v>
      </c>
      <c r="B15" s="61" t="s">
        <v>34</v>
      </c>
      <c r="C15" s="64" t="s">
        <v>67</v>
      </c>
      <c r="D15" s="52">
        <v>364</v>
      </c>
      <c r="E15" s="63">
        <v>227.3115985541259</v>
      </c>
      <c r="F15" s="52">
        <v>15</v>
      </c>
      <c r="G15" s="59">
        <v>75</v>
      </c>
      <c r="H15" s="58">
        <v>302.3115985541259</v>
      </c>
      <c r="J15" s="52"/>
      <c r="K15" s="53"/>
      <c r="L15" s="53"/>
    </row>
    <row r="16" spans="1:12" ht="11.25">
      <c r="A16" s="59">
        <v>212</v>
      </c>
      <c r="B16" s="61" t="s">
        <v>35</v>
      </c>
      <c r="C16" s="64" t="s">
        <v>67</v>
      </c>
      <c r="D16" s="52">
        <v>65</v>
      </c>
      <c r="E16" s="63">
        <v>43.538095238095245</v>
      </c>
      <c r="F16" s="67">
        <v>2</v>
      </c>
      <c r="G16" s="66">
        <v>10</v>
      </c>
      <c r="H16" s="65">
        <v>53.5380952380952</v>
      </c>
      <c r="J16" s="52"/>
      <c r="K16" s="53"/>
      <c r="L16" s="53"/>
    </row>
    <row r="17" spans="1:12" ht="11.25">
      <c r="A17" s="59">
        <v>213</v>
      </c>
      <c r="B17" s="61" t="s">
        <v>36</v>
      </c>
      <c r="C17" s="64" t="s">
        <v>67</v>
      </c>
      <c r="D17" s="52">
        <v>7</v>
      </c>
      <c r="E17" s="63">
        <v>3.4702380952380953</v>
      </c>
      <c r="F17" s="52">
        <v>0</v>
      </c>
      <c r="G17" s="59">
        <v>0</v>
      </c>
      <c r="H17" s="58">
        <v>3.4702380952380953</v>
      </c>
      <c r="J17" s="52"/>
      <c r="K17" s="53"/>
      <c r="L17" s="53"/>
    </row>
    <row r="18" spans="1:12" ht="11.25">
      <c r="A18" s="59">
        <v>214</v>
      </c>
      <c r="B18" s="61" t="s">
        <v>37</v>
      </c>
      <c r="C18" s="64" t="s">
        <v>67</v>
      </c>
      <c r="D18" s="52">
        <v>24</v>
      </c>
      <c r="E18" s="63">
        <v>7</v>
      </c>
      <c r="F18" s="52">
        <v>2</v>
      </c>
      <c r="G18" s="59">
        <v>10</v>
      </c>
      <c r="H18" s="58">
        <v>17</v>
      </c>
      <c r="J18" s="52"/>
      <c r="K18" s="53"/>
      <c r="L18" s="53"/>
    </row>
    <row r="19" spans="1:12" ht="11.25">
      <c r="A19" s="59">
        <v>251</v>
      </c>
      <c r="B19" s="52" t="s">
        <v>38</v>
      </c>
      <c r="C19" s="64" t="s">
        <v>67</v>
      </c>
      <c r="D19" s="52">
        <v>47</v>
      </c>
      <c r="E19" s="63">
        <v>35.14405594405594</v>
      </c>
      <c r="F19" s="52">
        <v>1</v>
      </c>
      <c r="G19" s="59">
        <v>5</v>
      </c>
      <c r="H19" s="58">
        <v>40.14405594405594</v>
      </c>
      <c r="J19" s="52"/>
      <c r="K19" s="52"/>
      <c r="L19" s="52"/>
    </row>
    <row r="20" spans="1:12" ht="11.25">
      <c r="A20" s="59">
        <v>252</v>
      </c>
      <c r="B20" s="52" t="s">
        <v>39</v>
      </c>
      <c r="C20" s="64" t="s">
        <v>67</v>
      </c>
      <c r="D20" s="52">
        <v>8</v>
      </c>
      <c r="E20" s="63">
        <v>2.8357142857142854</v>
      </c>
      <c r="F20" s="52">
        <v>1</v>
      </c>
      <c r="G20" s="59">
        <v>5</v>
      </c>
      <c r="H20" s="58">
        <v>7.835714285714285</v>
      </c>
      <c r="J20" s="52"/>
      <c r="K20" s="52"/>
      <c r="L20" s="52"/>
    </row>
    <row r="21" spans="1:12" ht="11.25">
      <c r="A21" s="59">
        <v>253</v>
      </c>
      <c r="B21" s="52" t="s">
        <v>40</v>
      </c>
      <c r="C21" s="64" t="s">
        <v>67</v>
      </c>
      <c r="D21" s="52">
        <v>2</v>
      </c>
      <c r="E21" s="63">
        <v>2.25</v>
      </c>
      <c r="F21" s="52">
        <v>0</v>
      </c>
      <c r="G21" s="59">
        <v>0</v>
      </c>
      <c r="H21" s="58">
        <v>2.25</v>
      </c>
      <c r="J21" s="52"/>
      <c r="K21" s="52"/>
      <c r="L21" s="52"/>
    </row>
    <row r="22" spans="1:12" ht="11.25">
      <c r="A22" s="59">
        <v>254</v>
      </c>
      <c r="B22" s="52" t="s">
        <v>74</v>
      </c>
      <c r="C22" s="64" t="s">
        <v>67</v>
      </c>
      <c r="D22" s="52">
        <v>3</v>
      </c>
      <c r="E22" s="63">
        <v>2.0666666666666664</v>
      </c>
      <c r="F22" s="52">
        <v>0</v>
      </c>
      <c r="G22" s="59">
        <v>0</v>
      </c>
      <c r="H22" s="58">
        <v>2.0666666666666664</v>
      </c>
      <c r="J22" s="52"/>
      <c r="K22" s="52"/>
      <c r="L22" s="52"/>
    </row>
    <row r="23" spans="1:12" ht="11.25">
      <c r="A23" s="59"/>
      <c r="B23" s="52"/>
      <c r="C23" s="59"/>
      <c r="D23" s="58"/>
      <c r="E23" s="58"/>
      <c r="F23" s="58"/>
      <c r="G23" s="58"/>
      <c r="H23" s="58"/>
      <c r="J23" s="52"/>
      <c r="K23" s="52"/>
      <c r="L23" s="52"/>
    </row>
    <row r="24" spans="1:12" ht="11.25">
      <c r="A24" s="59">
        <v>301</v>
      </c>
      <c r="B24" s="61" t="s">
        <v>42</v>
      </c>
      <c r="C24" s="62" t="s">
        <v>66</v>
      </c>
      <c r="D24" s="52">
        <v>72</v>
      </c>
      <c r="E24" s="63">
        <v>51.085676823176826</v>
      </c>
      <c r="F24" s="52">
        <v>9</v>
      </c>
      <c r="G24" s="59">
        <v>45</v>
      </c>
      <c r="H24" s="58">
        <v>96.08567682317683</v>
      </c>
      <c r="J24" s="52"/>
      <c r="K24" s="53"/>
      <c r="L24" s="53"/>
    </row>
    <row r="25" spans="1:12" ht="11.25">
      <c r="A25" s="59">
        <v>302</v>
      </c>
      <c r="B25" s="61" t="s">
        <v>43</v>
      </c>
      <c r="C25" s="62" t="s">
        <v>66</v>
      </c>
      <c r="D25" s="52">
        <v>5</v>
      </c>
      <c r="E25" s="63">
        <v>2.4444444444444446</v>
      </c>
      <c r="F25" s="52">
        <v>1</v>
      </c>
      <c r="G25" s="59">
        <v>5</v>
      </c>
      <c r="H25" s="58">
        <v>7.444444444444445</v>
      </c>
      <c r="J25" s="52"/>
      <c r="K25" s="53"/>
      <c r="L25" s="53"/>
    </row>
    <row r="26" spans="1:12" ht="11.25">
      <c r="A26" s="59">
        <v>304</v>
      </c>
      <c r="B26" s="61" t="s">
        <v>44</v>
      </c>
      <c r="C26" s="62" t="s">
        <v>66</v>
      </c>
      <c r="D26" s="52">
        <v>397</v>
      </c>
      <c r="E26" s="63">
        <v>260.4981284088288</v>
      </c>
      <c r="F26" s="52">
        <v>34</v>
      </c>
      <c r="G26" s="59">
        <v>170</v>
      </c>
      <c r="H26" s="58">
        <v>430.4981284088288</v>
      </c>
      <c r="J26" s="52"/>
      <c r="K26" s="53"/>
      <c r="L26" s="53"/>
    </row>
    <row r="27" spans="1:12" ht="11.25">
      <c r="A27" s="59">
        <v>305</v>
      </c>
      <c r="B27" s="61" t="s">
        <v>45</v>
      </c>
      <c r="C27" s="62" t="s">
        <v>66</v>
      </c>
      <c r="D27" s="52">
        <v>8</v>
      </c>
      <c r="E27" s="63">
        <v>6.621153846153847</v>
      </c>
      <c r="F27" s="52">
        <v>0</v>
      </c>
      <c r="G27" s="59">
        <v>0</v>
      </c>
      <c r="H27" s="58">
        <v>6.621153846153847</v>
      </c>
      <c r="J27" s="52"/>
      <c r="K27" s="53"/>
      <c r="L27" s="53"/>
    </row>
    <row r="28" spans="1:12" ht="11.25">
      <c r="A28" s="59">
        <v>352</v>
      </c>
      <c r="B28" s="52" t="s">
        <v>47</v>
      </c>
      <c r="C28" s="62" t="s">
        <v>66</v>
      </c>
      <c r="D28" s="52">
        <v>5</v>
      </c>
      <c r="E28" s="63">
        <v>1.8333333333333333</v>
      </c>
      <c r="F28" s="52">
        <v>0</v>
      </c>
      <c r="G28" s="59">
        <v>0</v>
      </c>
      <c r="H28" s="58">
        <v>1.8333333333333333</v>
      </c>
      <c r="J28" s="52"/>
      <c r="K28" s="52"/>
      <c r="L28" s="52"/>
    </row>
    <row r="29" spans="1:12" ht="11.25">
      <c r="A29" s="59">
        <v>354</v>
      </c>
      <c r="B29" s="52" t="s">
        <v>49</v>
      </c>
      <c r="C29" s="62" t="s">
        <v>66</v>
      </c>
      <c r="D29" s="52">
        <v>1</v>
      </c>
      <c r="E29" s="63">
        <v>0.42857142857142855</v>
      </c>
      <c r="F29" s="52">
        <v>0</v>
      </c>
      <c r="G29" s="59">
        <v>0</v>
      </c>
      <c r="H29" s="58">
        <v>0.42857142857142855</v>
      </c>
      <c r="J29" s="52"/>
      <c r="K29" s="52"/>
      <c r="L29" s="52"/>
    </row>
    <row r="30" spans="1:12" ht="11.25">
      <c r="A30" s="59">
        <v>357</v>
      </c>
      <c r="B30" s="52" t="s">
        <v>52</v>
      </c>
      <c r="C30" s="62" t="s">
        <v>66</v>
      </c>
      <c r="D30" s="52">
        <v>2</v>
      </c>
      <c r="E30" s="63">
        <v>1.25</v>
      </c>
      <c r="F30" s="52">
        <v>0</v>
      </c>
      <c r="G30" s="59">
        <v>0</v>
      </c>
      <c r="H30" s="58">
        <v>1.25</v>
      </c>
      <c r="J30" s="52"/>
      <c r="K30" s="52"/>
      <c r="L30" s="52"/>
    </row>
    <row r="31" spans="1:12" ht="11.25">
      <c r="A31" s="59"/>
      <c r="B31" s="52"/>
      <c r="C31" s="59"/>
      <c r="D31" s="52"/>
      <c r="E31" s="63"/>
      <c r="F31" s="52"/>
      <c r="G31" s="59"/>
      <c r="H31" s="58"/>
      <c r="J31" s="52"/>
      <c r="K31" s="52"/>
      <c r="L31" s="52"/>
    </row>
    <row r="32" spans="1:12" ht="11.25">
      <c r="A32" s="59">
        <v>401</v>
      </c>
      <c r="B32" s="61" t="s">
        <v>53</v>
      </c>
      <c r="C32" s="62" t="s">
        <v>65</v>
      </c>
      <c r="D32" s="52">
        <v>8</v>
      </c>
      <c r="E32" s="63">
        <v>4.666666666666666</v>
      </c>
      <c r="F32" s="52">
        <v>0</v>
      </c>
      <c r="G32" s="59">
        <v>0</v>
      </c>
      <c r="H32" s="58">
        <v>4.666666666666666</v>
      </c>
      <c r="J32" s="52"/>
      <c r="K32" s="53"/>
      <c r="L32" s="53"/>
    </row>
    <row r="33" spans="1:12" ht="11.25">
      <c r="A33" s="59">
        <v>402</v>
      </c>
      <c r="B33" s="61" t="s">
        <v>54</v>
      </c>
      <c r="C33" s="62" t="s">
        <v>65</v>
      </c>
      <c r="D33" s="52">
        <v>3</v>
      </c>
      <c r="E33" s="63">
        <v>1.9083333333333334</v>
      </c>
      <c r="F33" s="52">
        <v>0</v>
      </c>
      <c r="G33" s="59">
        <v>0</v>
      </c>
      <c r="H33" s="58">
        <v>1.9083333333333334</v>
      </c>
      <c r="J33" s="52"/>
      <c r="K33" s="53"/>
      <c r="L33" s="53"/>
    </row>
    <row r="34" spans="1:12" ht="11.25">
      <c r="A34" s="59">
        <v>404</v>
      </c>
      <c r="B34" s="61" t="s">
        <v>55</v>
      </c>
      <c r="C34" s="62" t="s">
        <v>65</v>
      </c>
      <c r="D34" s="52">
        <v>9</v>
      </c>
      <c r="E34" s="63">
        <v>5.136904761904762</v>
      </c>
      <c r="F34" s="52">
        <v>2</v>
      </c>
      <c r="G34" s="59">
        <v>10</v>
      </c>
      <c r="H34" s="58">
        <v>15.136904761904763</v>
      </c>
      <c r="J34" s="52"/>
      <c r="K34" s="53"/>
      <c r="L34" s="53"/>
    </row>
    <row r="35" spans="1:12" ht="11.25">
      <c r="A35" s="59">
        <v>406</v>
      </c>
      <c r="B35" s="61" t="s">
        <v>56</v>
      </c>
      <c r="C35" s="62" t="s">
        <v>65</v>
      </c>
      <c r="D35" s="52">
        <v>216</v>
      </c>
      <c r="E35" s="63">
        <v>134.21</v>
      </c>
      <c r="F35" s="52">
        <v>18</v>
      </c>
      <c r="G35" s="59">
        <v>90</v>
      </c>
      <c r="H35" s="58">
        <v>224.21</v>
      </c>
      <c r="J35" s="52"/>
      <c r="K35" s="53"/>
      <c r="L35" s="53"/>
    </row>
    <row r="36" spans="1:12" ht="11.25">
      <c r="A36" s="59"/>
      <c r="B36" s="61"/>
      <c r="C36" s="62"/>
      <c r="D36" s="58"/>
      <c r="E36" s="58"/>
      <c r="F36" s="58"/>
      <c r="G36" s="58"/>
      <c r="H36" s="58"/>
      <c r="J36" s="52"/>
      <c r="K36" s="53"/>
      <c r="L36" s="53"/>
    </row>
    <row r="37" spans="1:12" ht="11.25">
      <c r="A37" s="59">
        <v>501</v>
      </c>
      <c r="B37" s="61" t="s">
        <v>57</v>
      </c>
      <c r="C37" s="62" t="s">
        <v>64</v>
      </c>
      <c r="D37" s="52">
        <v>4</v>
      </c>
      <c r="E37" s="63">
        <v>2.1666666666666665</v>
      </c>
      <c r="F37" s="52">
        <v>2</v>
      </c>
      <c r="G37" s="59">
        <v>10</v>
      </c>
      <c r="H37" s="58">
        <v>12.166666666666666</v>
      </c>
      <c r="J37" s="52"/>
      <c r="K37" s="53"/>
      <c r="L37" s="53"/>
    </row>
    <row r="38" spans="1:12" ht="11.25">
      <c r="A38" s="59">
        <v>502</v>
      </c>
      <c r="B38" s="61" t="s">
        <v>58</v>
      </c>
      <c r="C38" s="62" t="s">
        <v>64</v>
      </c>
      <c r="D38" s="52">
        <v>137</v>
      </c>
      <c r="E38" s="63">
        <v>94.80896213349774</v>
      </c>
      <c r="F38" s="52">
        <v>10</v>
      </c>
      <c r="G38" s="59">
        <v>50</v>
      </c>
      <c r="H38" s="58">
        <v>144.80896213349774</v>
      </c>
      <c r="J38" s="52"/>
      <c r="K38" s="53"/>
      <c r="L38" s="53"/>
    </row>
    <row r="39" spans="1:12" ht="11.25">
      <c r="A39" s="59">
        <v>503</v>
      </c>
      <c r="B39" s="61" t="s">
        <v>59</v>
      </c>
      <c r="C39" s="62" t="s">
        <v>64</v>
      </c>
      <c r="D39" s="52">
        <v>3</v>
      </c>
      <c r="E39" s="63">
        <v>0.6928571428571428</v>
      </c>
      <c r="F39" s="52">
        <v>0</v>
      </c>
      <c r="G39" s="59">
        <v>0</v>
      </c>
      <c r="H39" s="58">
        <v>0.6928571428571428</v>
      </c>
      <c r="J39" s="52"/>
      <c r="K39" s="53"/>
      <c r="L39" s="53"/>
    </row>
    <row r="40" spans="1:12" ht="11.25">
      <c r="A40" s="59">
        <v>504</v>
      </c>
      <c r="B40" s="61" t="s">
        <v>60</v>
      </c>
      <c r="C40" s="62" t="s">
        <v>64</v>
      </c>
      <c r="D40" s="52">
        <v>13</v>
      </c>
      <c r="E40" s="63">
        <v>7.116666666666666</v>
      </c>
      <c r="F40" s="52">
        <v>0</v>
      </c>
      <c r="G40" s="59">
        <v>0</v>
      </c>
      <c r="H40" s="58">
        <v>7.116666666666666</v>
      </c>
      <c r="J40" s="52"/>
      <c r="K40" s="53"/>
      <c r="L40" s="53"/>
    </row>
    <row r="41" spans="1:12" ht="11.25">
      <c r="A41" s="59"/>
      <c r="B41" s="61"/>
      <c r="C41" s="62"/>
      <c r="D41" s="61"/>
      <c r="E41" s="60"/>
      <c r="F41" s="52"/>
      <c r="G41" s="59"/>
      <c r="H41" s="58"/>
      <c r="J41" s="52"/>
      <c r="K41" s="53"/>
      <c r="L41" s="53"/>
    </row>
    <row r="42" spans="1:12" ht="11.25">
      <c r="A42" s="55" t="s">
        <v>5</v>
      </c>
      <c r="B42" s="57"/>
      <c r="C42" s="57"/>
      <c r="D42" s="55">
        <v>2206</v>
      </c>
      <c r="E42" s="56">
        <v>1581.5435713269646</v>
      </c>
      <c r="F42" s="55">
        <v>153</v>
      </c>
      <c r="G42" s="55">
        <v>765</v>
      </c>
      <c r="H42" s="54">
        <v>2346.5435713269644</v>
      </c>
      <c r="J42" s="52"/>
      <c r="K42" s="53"/>
      <c r="L42" s="53"/>
    </row>
    <row r="43" spans="2:12" ht="11.25">
      <c r="B43" s="52"/>
      <c r="C43" s="52"/>
      <c r="D43" s="52"/>
      <c r="J43" s="52"/>
      <c r="K43" s="52"/>
      <c r="L43" s="52"/>
    </row>
    <row r="44" spans="2:12" ht="11.25">
      <c r="B44" s="52"/>
      <c r="C44" s="52"/>
      <c r="D44" s="52"/>
      <c r="E44" s="52"/>
      <c r="J44" s="52"/>
      <c r="K44" s="52"/>
      <c r="L44" s="52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6384" width="11.421875" style="51" customWidth="1"/>
  </cols>
  <sheetData>
    <row r="1" spans="1:6" ht="11.25">
      <c r="A1" s="57" t="s">
        <v>71</v>
      </c>
      <c r="B1" s="78" t="s">
        <v>76</v>
      </c>
      <c r="C1" s="77" t="s">
        <v>1</v>
      </c>
      <c r="D1" s="77" t="s">
        <v>17</v>
      </c>
      <c r="E1" s="77" t="s">
        <v>70</v>
      </c>
      <c r="F1" s="77" t="s">
        <v>69</v>
      </c>
    </row>
    <row r="2" spans="1:6" ht="11.25">
      <c r="A2" s="57" t="s">
        <v>68</v>
      </c>
      <c r="B2" s="55">
        <v>793</v>
      </c>
      <c r="C2" s="78">
        <v>49</v>
      </c>
      <c r="D2" s="82">
        <v>615.0003412159714</v>
      </c>
      <c r="E2" s="83">
        <v>245</v>
      </c>
      <c r="F2" s="56">
        <v>860.0003412159714</v>
      </c>
    </row>
    <row r="3" spans="1:6" ht="11.25">
      <c r="A3" s="74" t="s">
        <v>67</v>
      </c>
      <c r="B3" s="55">
        <v>559</v>
      </c>
      <c r="C3" s="78">
        <v>28</v>
      </c>
      <c r="D3" s="82">
        <v>391.6748644548918</v>
      </c>
      <c r="E3" s="55">
        <v>140</v>
      </c>
      <c r="F3" s="56">
        <v>531.674864454892</v>
      </c>
    </row>
    <row r="4" spans="1:6" ht="11.25">
      <c r="A4" s="74" t="s">
        <v>66</v>
      </c>
      <c r="B4" s="55">
        <v>467</v>
      </c>
      <c r="C4" s="78">
        <v>44</v>
      </c>
      <c r="D4" s="82">
        <v>324.16130828450866</v>
      </c>
      <c r="E4" s="55">
        <v>220</v>
      </c>
      <c r="F4" s="56">
        <v>544.1613082845088</v>
      </c>
    </row>
    <row r="5" spans="1:6" ht="11.25">
      <c r="A5" s="57" t="s">
        <v>65</v>
      </c>
      <c r="B5" s="55">
        <v>236</v>
      </c>
      <c r="C5" s="78">
        <v>20</v>
      </c>
      <c r="D5" s="82">
        <v>145.92190476190478</v>
      </c>
      <c r="E5" s="55">
        <v>100</v>
      </c>
      <c r="F5" s="56">
        <v>245.92190476190478</v>
      </c>
    </row>
    <row r="6" spans="1:6" ht="11.25">
      <c r="A6" s="74" t="s">
        <v>64</v>
      </c>
      <c r="B6" s="55">
        <v>151</v>
      </c>
      <c r="C6" s="78">
        <v>12</v>
      </c>
      <c r="D6" s="81">
        <v>104.78515260968821</v>
      </c>
      <c r="E6" s="55">
        <v>60</v>
      </c>
      <c r="F6" s="56">
        <v>164.785152609688</v>
      </c>
    </row>
    <row r="7" spans="1:6" ht="11.25">
      <c r="A7" s="74" t="s">
        <v>5</v>
      </c>
      <c r="B7" s="55">
        <v>2206</v>
      </c>
      <c r="C7" s="55">
        <v>153</v>
      </c>
      <c r="D7" s="56">
        <v>1581.5435713269646</v>
      </c>
      <c r="E7" s="56">
        <v>765</v>
      </c>
      <c r="F7" s="56">
        <v>2346.543571326965</v>
      </c>
    </row>
    <row r="8" spans="1:6" ht="11.25">
      <c r="A8" s="80"/>
      <c r="F8" s="79"/>
    </row>
    <row r="9" spans="1:6" ht="11.25">
      <c r="A9" s="57" t="s">
        <v>71</v>
      </c>
      <c r="B9" s="78" t="s">
        <v>76</v>
      </c>
      <c r="C9" s="77" t="s">
        <v>1</v>
      </c>
      <c r="D9" s="77" t="s">
        <v>17</v>
      </c>
      <c r="E9" s="77" t="s">
        <v>70</v>
      </c>
      <c r="F9" s="77" t="s">
        <v>69</v>
      </c>
    </row>
    <row r="10" spans="1:6" ht="11.25">
      <c r="A10" s="57" t="s">
        <v>68</v>
      </c>
      <c r="B10" s="76">
        <v>0.3594741613780598</v>
      </c>
      <c r="C10" s="75">
        <v>0.3202614379084967</v>
      </c>
      <c r="D10" s="75">
        <v>0.38887154044639355</v>
      </c>
      <c r="E10" s="75">
        <v>0.3202614379084967</v>
      </c>
      <c r="F10" s="75">
        <v>0.36650344820625247</v>
      </c>
    </row>
    <row r="11" spans="1:6" ht="11.25">
      <c r="A11" s="55" t="s">
        <v>67</v>
      </c>
      <c r="B11" s="76">
        <v>0.25339981867633726</v>
      </c>
      <c r="C11" s="75">
        <v>0.1830065359477124</v>
      </c>
      <c r="D11" s="75">
        <v>0.24766036323420285</v>
      </c>
      <c r="E11" s="75">
        <v>0.1830065359477124</v>
      </c>
      <c r="F11" s="75">
        <v>0.22658208585335265</v>
      </c>
    </row>
    <row r="12" spans="1:6" ht="11.25">
      <c r="A12" s="55" t="s">
        <v>66</v>
      </c>
      <c r="B12" s="76">
        <v>0.21169537624660018</v>
      </c>
      <c r="C12" s="75">
        <v>0.2875816993464052</v>
      </c>
      <c r="D12" s="75">
        <v>0.2049707924657026</v>
      </c>
      <c r="E12" s="75">
        <v>0.2875816993464052</v>
      </c>
      <c r="F12" s="75">
        <v>0.23190339155529885</v>
      </c>
    </row>
    <row r="13" spans="1:6" ht="11.25">
      <c r="A13" s="57" t="s">
        <v>65</v>
      </c>
      <c r="B13" s="76">
        <v>0.10698096101541252</v>
      </c>
      <c r="C13" s="75">
        <v>0.13071895424836602</v>
      </c>
      <c r="D13" s="75">
        <v>0.09226803968504886</v>
      </c>
      <c r="E13" s="75">
        <v>0.13071895424836602</v>
      </c>
      <c r="F13" s="75">
        <v>0.10480370967905595</v>
      </c>
    </row>
    <row r="14" spans="1:6" ht="11.25">
      <c r="A14" s="55" t="s">
        <v>64</v>
      </c>
      <c r="B14" s="76">
        <v>0.06844968268359021</v>
      </c>
      <c r="C14" s="75">
        <v>0.0784313725490196</v>
      </c>
      <c r="D14" s="75">
        <v>0.06625681480220563</v>
      </c>
      <c r="E14" s="75">
        <v>0.0784313725490196</v>
      </c>
      <c r="F14" s="75">
        <v>0.07022593335166759</v>
      </c>
    </row>
    <row r="15" spans="1:6" ht="11.25">
      <c r="A15" s="74" t="s">
        <v>5</v>
      </c>
      <c r="B15" s="73">
        <v>1</v>
      </c>
      <c r="C15" s="73">
        <v>1</v>
      </c>
      <c r="D15" s="73">
        <v>1.0000275506335534</v>
      </c>
      <c r="E15" s="73">
        <v>1</v>
      </c>
      <c r="F15" s="73">
        <v>1.0000185686456273</v>
      </c>
    </row>
    <row r="16" spans="2:6" ht="11.25">
      <c r="B16" s="52"/>
      <c r="C16" s="53"/>
      <c r="D16" s="53"/>
      <c r="E16" s="72"/>
      <c r="F16" s="72"/>
    </row>
    <row r="17" spans="2:4" ht="11.25">
      <c r="B17" s="52"/>
      <c r="C17" s="53"/>
      <c r="D17" s="53"/>
    </row>
    <row r="18" spans="2:4" ht="11.25">
      <c r="B18" s="52"/>
      <c r="C18" s="53"/>
      <c r="D18" s="53"/>
    </row>
    <row r="19" spans="2:4" ht="11.25">
      <c r="B19" s="52"/>
      <c r="C19" s="52"/>
      <c r="D19" s="52"/>
    </row>
    <row r="20" spans="2:4" ht="11.25">
      <c r="B20" s="52"/>
      <c r="C20" s="52"/>
      <c r="D20" s="52"/>
    </row>
    <row r="21" spans="2:4" ht="11.25">
      <c r="B21" s="52"/>
      <c r="C21" s="52"/>
      <c r="D21" s="52"/>
    </row>
    <row r="22" spans="2:4" ht="11.25">
      <c r="B22" s="52"/>
      <c r="C22" s="52"/>
      <c r="D22" s="52"/>
    </row>
    <row r="23" spans="2:4" ht="11.25">
      <c r="B23" s="52"/>
      <c r="C23" s="52"/>
      <c r="D23" s="52"/>
    </row>
    <row r="24" spans="2:4" ht="11.25">
      <c r="B24" s="52"/>
      <c r="C24" s="53"/>
      <c r="D24" s="53"/>
    </row>
    <row r="25" spans="2:4" ht="11.25">
      <c r="B25" s="52"/>
      <c r="C25" s="53"/>
      <c r="D25" s="53"/>
    </row>
    <row r="26" spans="2:4" ht="11.25">
      <c r="B26" s="52"/>
      <c r="C26" s="53"/>
      <c r="D26" s="53"/>
    </row>
    <row r="27" spans="2:4" ht="11.25">
      <c r="B27" s="52"/>
      <c r="C27" s="53"/>
      <c r="D27" s="53"/>
    </row>
    <row r="28" spans="2:4" ht="11.25">
      <c r="B28" s="52"/>
      <c r="C28" s="52"/>
      <c r="D28" s="52"/>
    </row>
    <row r="29" spans="2:4" ht="11.25">
      <c r="B29" s="52"/>
      <c r="C29" s="52"/>
      <c r="D29" s="52"/>
    </row>
    <row r="30" spans="2:4" ht="11.25">
      <c r="B30" s="52"/>
      <c r="C30" s="52"/>
      <c r="D30" s="52"/>
    </row>
    <row r="31" spans="2:4" ht="11.25">
      <c r="B31" s="52"/>
      <c r="C31" s="52"/>
      <c r="D31" s="52"/>
    </row>
    <row r="32" spans="2:4" ht="11.25">
      <c r="B32" s="52"/>
      <c r="C32" s="53"/>
      <c r="D32" s="53"/>
    </row>
    <row r="33" spans="2:4" ht="11.25">
      <c r="B33" s="52"/>
      <c r="C33" s="53"/>
      <c r="D33" s="53"/>
    </row>
    <row r="34" spans="2:4" ht="11.25">
      <c r="B34" s="52"/>
      <c r="C34" s="53"/>
      <c r="D34" s="53"/>
    </row>
    <row r="35" spans="2:4" ht="11.25">
      <c r="B35" s="52"/>
      <c r="C35" s="53"/>
      <c r="D35" s="53"/>
    </row>
    <row r="36" spans="2:4" ht="11.25">
      <c r="B36" s="52"/>
      <c r="C36" s="53"/>
      <c r="D36" s="53"/>
    </row>
    <row r="37" spans="2:4" ht="11.25">
      <c r="B37" s="52"/>
      <c r="C37" s="53"/>
      <c r="D37" s="53"/>
    </row>
    <row r="38" spans="2:4" ht="11.25">
      <c r="B38" s="52"/>
      <c r="C38" s="53"/>
      <c r="D38" s="53"/>
    </row>
    <row r="39" spans="2:4" ht="11.25">
      <c r="B39" s="52"/>
      <c r="C39" s="53"/>
      <c r="D39" s="53"/>
    </row>
    <row r="40" spans="2:4" ht="11.25">
      <c r="B40" s="52"/>
      <c r="C40" s="53"/>
      <c r="D40" s="53"/>
    </row>
    <row r="41" spans="2:4" ht="11.25">
      <c r="B41" s="52"/>
      <c r="C41" s="53"/>
      <c r="D41" s="53"/>
    </row>
    <row r="42" spans="2:4" ht="11.25">
      <c r="B42" s="52"/>
      <c r="C42" s="53"/>
      <c r="D42" s="53"/>
    </row>
    <row r="43" spans="2:4" ht="11.25">
      <c r="B43" s="52"/>
      <c r="C43" s="52"/>
      <c r="D43" s="52"/>
    </row>
    <row r="44" spans="2:4" ht="11.25">
      <c r="B44" s="52"/>
      <c r="C44" s="52"/>
      <c r="D44" s="52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I50" sqref="I50"/>
    </sheetView>
  </sheetViews>
  <sheetFormatPr defaultColWidth="11.421875" defaultRowHeight="12.75"/>
  <cols>
    <col min="1" max="1" width="8.8515625" style="0" customWidth="1"/>
    <col min="2" max="2" width="30.140625" style="0" customWidth="1"/>
    <col min="6" max="6" width="11.421875" style="14" customWidth="1"/>
    <col min="7" max="7" width="11.421875" style="91" customWidth="1"/>
    <col min="8" max="8" width="11.421875" style="14" customWidth="1"/>
  </cols>
  <sheetData>
    <row r="1" spans="1:8" ht="12.75">
      <c r="A1" s="32" t="s">
        <v>18</v>
      </c>
      <c r="B1" s="31" t="s">
        <v>72</v>
      </c>
      <c r="C1" s="100" t="s">
        <v>71</v>
      </c>
      <c r="D1" s="30" t="s">
        <v>0</v>
      </c>
      <c r="E1" s="29" t="s">
        <v>1</v>
      </c>
      <c r="F1" s="28" t="s">
        <v>17</v>
      </c>
      <c r="G1" s="99" t="s">
        <v>70</v>
      </c>
      <c r="H1" s="29" t="s">
        <v>69</v>
      </c>
    </row>
    <row r="2" spans="1:8" ht="12.75">
      <c r="A2" s="48">
        <v>101</v>
      </c>
      <c r="B2" s="45" t="s">
        <v>20</v>
      </c>
      <c r="C2" s="47" t="s">
        <v>68</v>
      </c>
      <c r="D2" s="24">
        <v>1</v>
      </c>
      <c r="E2" s="23">
        <v>0</v>
      </c>
      <c r="F2" s="94">
        <v>0.2</v>
      </c>
      <c r="G2" s="93">
        <v>0</v>
      </c>
      <c r="H2" s="92">
        <f aca="true" t="shared" si="0" ref="H2:H40">F2+G2</f>
        <v>0.2</v>
      </c>
    </row>
    <row r="3" spans="1:8" ht="12.75">
      <c r="A3" s="24">
        <v>102</v>
      </c>
      <c r="B3" s="21" t="s">
        <v>21</v>
      </c>
      <c r="C3" s="23" t="s">
        <v>68</v>
      </c>
      <c r="D3" s="24">
        <v>292</v>
      </c>
      <c r="E3" s="23">
        <v>20</v>
      </c>
      <c r="F3" s="94">
        <v>232.437018159916</v>
      </c>
      <c r="G3" s="93">
        <v>100</v>
      </c>
      <c r="H3" s="92">
        <f t="shared" si="0"/>
        <v>332.43701815991597</v>
      </c>
    </row>
    <row r="4" spans="1:8" ht="12.75">
      <c r="A4" s="24">
        <v>103</v>
      </c>
      <c r="B4" s="21" t="s">
        <v>22</v>
      </c>
      <c r="C4" s="23" t="s">
        <v>68</v>
      </c>
      <c r="D4" s="24">
        <v>526</v>
      </c>
      <c r="E4" s="23">
        <v>34</v>
      </c>
      <c r="F4" s="94">
        <v>428.217399106441</v>
      </c>
      <c r="G4" s="93">
        <v>170</v>
      </c>
      <c r="H4" s="92">
        <f t="shared" si="0"/>
        <v>598.217399106441</v>
      </c>
    </row>
    <row r="5" spans="1:8" ht="12.75">
      <c r="A5" s="24">
        <v>104</v>
      </c>
      <c r="B5" s="21" t="s">
        <v>23</v>
      </c>
      <c r="C5" s="23" t="s">
        <v>68</v>
      </c>
      <c r="D5" s="24">
        <v>28</v>
      </c>
      <c r="E5" s="23">
        <v>0</v>
      </c>
      <c r="F5" s="94">
        <v>14.667316017317</v>
      </c>
      <c r="G5" s="93">
        <v>0</v>
      </c>
      <c r="H5" s="92">
        <f t="shared" si="0"/>
        <v>14.667316017317</v>
      </c>
    </row>
    <row r="6" spans="1:8" ht="12.75">
      <c r="A6" s="24">
        <v>108</v>
      </c>
      <c r="B6" s="21" t="s">
        <v>24</v>
      </c>
      <c r="C6" s="23" t="s">
        <v>68</v>
      </c>
      <c r="D6" s="24">
        <v>14</v>
      </c>
      <c r="E6" s="23">
        <v>0</v>
      </c>
      <c r="F6" s="94">
        <v>7.38988095238095</v>
      </c>
      <c r="G6" s="93">
        <v>0</v>
      </c>
      <c r="H6" s="92">
        <f t="shared" si="0"/>
        <v>7.38988095238095</v>
      </c>
    </row>
    <row r="7" spans="1:8" ht="12.75">
      <c r="A7" s="24">
        <v>109</v>
      </c>
      <c r="B7" s="21" t="s">
        <v>25</v>
      </c>
      <c r="C7" s="23" t="s">
        <v>68</v>
      </c>
      <c r="D7" s="24">
        <v>21</v>
      </c>
      <c r="E7" s="23">
        <v>0</v>
      </c>
      <c r="F7" s="94">
        <v>18.8642857142857</v>
      </c>
      <c r="G7" s="93"/>
      <c r="H7" s="92">
        <f t="shared" si="0"/>
        <v>18.8642857142857</v>
      </c>
    </row>
    <row r="8" spans="1:8" ht="12.75">
      <c r="A8" s="24">
        <v>111</v>
      </c>
      <c r="B8" s="21" t="s">
        <v>26</v>
      </c>
      <c r="C8" s="23" t="s">
        <v>68</v>
      </c>
      <c r="D8" s="24">
        <v>4</v>
      </c>
      <c r="E8" s="23">
        <v>0</v>
      </c>
      <c r="F8" s="94">
        <v>2.06111111111</v>
      </c>
      <c r="G8" s="93">
        <v>0</v>
      </c>
      <c r="H8" s="92">
        <f t="shared" si="0"/>
        <v>2.06111111111</v>
      </c>
    </row>
    <row r="9" spans="1:8" ht="12.75">
      <c r="A9" s="24">
        <v>112</v>
      </c>
      <c r="B9" s="21" t="s">
        <v>27</v>
      </c>
      <c r="C9" s="23" t="s">
        <v>68</v>
      </c>
      <c r="D9" s="24">
        <v>13</v>
      </c>
      <c r="E9" s="23">
        <v>0</v>
      </c>
      <c r="F9" s="94">
        <v>5.29642857142857</v>
      </c>
      <c r="G9" s="93"/>
      <c r="H9" s="92">
        <f t="shared" si="0"/>
        <v>5.29642857142857</v>
      </c>
    </row>
    <row r="10" spans="1:8" ht="12.75">
      <c r="A10" s="24">
        <v>151</v>
      </c>
      <c r="B10" s="98" t="s">
        <v>29</v>
      </c>
      <c r="C10" s="23" t="s">
        <v>68</v>
      </c>
      <c r="D10" s="24">
        <v>4</v>
      </c>
      <c r="E10" s="23">
        <v>0</v>
      </c>
      <c r="F10" s="94">
        <v>1.79583333333333</v>
      </c>
      <c r="G10" s="93">
        <v>0</v>
      </c>
      <c r="H10" s="92">
        <f t="shared" si="0"/>
        <v>1.79583333333333</v>
      </c>
    </row>
    <row r="11" spans="1:8" ht="12.75">
      <c r="A11" s="24">
        <v>152</v>
      </c>
      <c r="B11" s="21" t="s">
        <v>30</v>
      </c>
      <c r="C11" s="23" t="s">
        <v>68</v>
      </c>
      <c r="D11" s="24">
        <v>8</v>
      </c>
      <c r="E11" s="23">
        <v>0</v>
      </c>
      <c r="F11" s="94">
        <v>7.75</v>
      </c>
      <c r="G11" s="93">
        <v>0</v>
      </c>
      <c r="H11" s="92">
        <f t="shared" si="0"/>
        <v>7.75</v>
      </c>
    </row>
    <row r="12" spans="1:8" ht="12.75">
      <c r="A12" s="24">
        <v>201</v>
      </c>
      <c r="B12" s="21" t="s">
        <v>31</v>
      </c>
      <c r="C12" s="23" t="s">
        <v>67</v>
      </c>
      <c r="D12" s="24">
        <v>14</v>
      </c>
      <c r="E12" s="23">
        <v>2</v>
      </c>
      <c r="F12" s="94">
        <v>6.11742424242091</v>
      </c>
      <c r="G12" s="93">
        <v>10</v>
      </c>
      <c r="H12" s="92">
        <f t="shared" si="0"/>
        <v>16.11742424242091</v>
      </c>
    </row>
    <row r="13" spans="1:8" ht="12.75">
      <c r="A13" s="24">
        <v>202</v>
      </c>
      <c r="B13" s="21" t="s">
        <v>32</v>
      </c>
      <c r="C13" s="23" t="s">
        <v>67</v>
      </c>
      <c r="D13" s="24">
        <v>68</v>
      </c>
      <c r="E13" s="23">
        <v>3</v>
      </c>
      <c r="F13" s="94">
        <v>35.346709418023</v>
      </c>
      <c r="G13" s="93">
        <v>15</v>
      </c>
      <c r="H13" s="92">
        <f t="shared" si="0"/>
        <v>50.346709418023</v>
      </c>
    </row>
    <row r="14" spans="1:8" ht="12.75">
      <c r="A14" s="24">
        <v>206</v>
      </c>
      <c r="B14" s="21" t="s">
        <v>33</v>
      </c>
      <c r="C14" s="23" t="s">
        <v>67</v>
      </c>
      <c r="D14" s="24">
        <v>29</v>
      </c>
      <c r="E14" s="23">
        <v>0</v>
      </c>
      <c r="F14" s="94">
        <v>14.6096638655429</v>
      </c>
      <c r="G14" s="93">
        <v>0</v>
      </c>
      <c r="H14" s="92">
        <f t="shared" si="0"/>
        <v>14.6096638655429</v>
      </c>
    </row>
    <row r="15" spans="1:8" ht="12.75">
      <c r="A15" s="24">
        <v>211</v>
      </c>
      <c r="B15" s="21" t="s">
        <v>34</v>
      </c>
      <c r="C15" s="23" t="s">
        <v>67</v>
      </c>
      <c r="D15" s="24">
        <v>390</v>
      </c>
      <c r="E15" s="23">
        <v>20</v>
      </c>
      <c r="F15" s="94">
        <v>242.134832497647</v>
      </c>
      <c r="G15" s="93">
        <v>100</v>
      </c>
      <c r="H15" s="92">
        <f t="shared" si="0"/>
        <v>342.13483249764704</v>
      </c>
    </row>
    <row r="16" spans="1:8" ht="12.75">
      <c r="A16" s="24">
        <v>212</v>
      </c>
      <c r="B16" s="21" t="s">
        <v>35</v>
      </c>
      <c r="C16" s="23" t="s">
        <v>67</v>
      </c>
      <c r="D16" s="24">
        <v>87</v>
      </c>
      <c r="E16" s="23">
        <v>1</v>
      </c>
      <c r="F16" s="94">
        <v>45.9562007437014</v>
      </c>
      <c r="G16" s="93">
        <v>5</v>
      </c>
      <c r="H16" s="92">
        <f t="shared" si="0"/>
        <v>50.9562007437014</v>
      </c>
    </row>
    <row r="17" spans="1:8" ht="12.75">
      <c r="A17" s="24">
        <v>213</v>
      </c>
      <c r="B17" s="21" t="s">
        <v>36</v>
      </c>
      <c r="C17" s="23" t="s">
        <v>67</v>
      </c>
      <c r="D17" s="24">
        <v>2</v>
      </c>
      <c r="E17" s="23">
        <v>0</v>
      </c>
      <c r="F17" s="94">
        <v>0.70833333333</v>
      </c>
      <c r="G17" s="93">
        <v>0</v>
      </c>
      <c r="H17" s="92">
        <f t="shared" si="0"/>
        <v>0.70833333333</v>
      </c>
    </row>
    <row r="18" spans="1:8" ht="12.75">
      <c r="A18" s="24">
        <v>214</v>
      </c>
      <c r="B18" s="21" t="s">
        <v>37</v>
      </c>
      <c r="C18" s="23" t="s">
        <v>67</v>
      </c>
      <c r="D18" s="24">
        <v>26</v>
      </c>
      <c r="E18" s="23">
        <v>0</v>
      </c>
      <c r="F18" s="94">
        <v>11.5444444444433</v>
      </c>
      <c r="G18" s="93">
        <v>0</v>
      </c>
      <c r="H18" s="92">
        <f t="shared" si="0"/>
        <v>11.5444444444433</v>
      </c>
    </row>
    <row r="19" spans="1:8" ht="12.75">
      <c r="A19" s="24">
        <v>251</v>
      </c>
      <c r="B19" s="21" t="s">
        <v>38</v>
      </c>
      <c r="C19" s="23" t="s">
        <v>67</v>
      </c>
      <c r="D19" s="24">
        <v>41</v>
      </c>
      <c r="E19" s="23">
        <v>1</v>
      </c>
      <c r="F19" s="94">
        <v>23.3571595071624</v>
      </c>
      <c r="G19" s="93">
        <v>5</v>
      </c>
      <c r="H19" s="92">
        <f t="shared" si="0"/>
        <v>28.3571595071624</v>
      </c>
    </row>
    <row r="20" spans="1:8" ht="12.75">
      <c r="A20" s="24">
        <v>252</v>
      </c>
      <c r="B20" s="21" t="s">
        <v>39</v>
      </c>
      <c r="C20" s="23" t="s">
        <v>67</v>
      </c>
      <c r="D20" s="24">
        <v>9</v>
      </c>
      <c r="E20" s="23">
        <v>0</v>
      </c>
      <c r="F20" s="94">
        <v>4.80952380952048</v>
      </c>
      <c r="G20" s="93">
        <v>0</v>
      </c>
      <c r="H20" s="92">
        <f t="shared" si="0"/>
        <v>4.80952380952048</v>
      </c>
    </row>
    <row r="21" spans="1:8" ht="12.75">
      <c r="A21" s="24">
        <v>253</v>
      </c>
      <c r="B21" s="21" t="s">
        <v>40</v>
      </c>
      <c r="C21" s="23" t="s">
        <v>67</v>
      </c>
      <c r="D21" s="24">
        <v>3</v>
      </c>
      <c r="E21" s="23">
        <v>0</v>
      </c>
      <c r="F21" s="94">
        <v>1.14285714285714</v>
      </c>
      <c r="G21" s="93">
        <v>0</v>
      </c>
      <c r="H21" s="92">
        <f t="shared" si="0"/>
        <v>1.14285714285714</v>
      </c>
    </row>
    <row r="22" spans="1:8" ht="12.75">
      <c r="A22" s="24">
        <v>254</v>
      </c>
      <c r="B22" s="21" t="s">
        <v>41</v>
      </c>
      <c r="C22" s="23" t="s">
        <v>67</v>
      </c>
      <c r="D22" s="24">
        <v>5</v>
      </c>
      <c r="E22" s="23">
        <v>0</v>
      </c>
      <c r="F22" s="94">
        <v>1.19761904762</v>
      </c>
      <c r="G22" s="93">
        <v>0</v>
      </c>
      <c r="H22" s="92">
        <f t="shared" si="0"/>
        <v>1.19761904762</v>
      </c>
    </row>
    <row r="23" spans="1:8" ht="12.75">
      <c r="A23" s="24">
        <v>301</v>
      </c>
      <c r="B23" s="21" t="s">
        <v>42</v>
      </c>
      <c r="C23" s="23" t="s">
        <v>66</v>
      </c>
      <c r="D23" s="24">
        <v>86</v>
      </c>
      <c r="E23" s="23">
        <v>0</v>
      </c>
      <c r="F23" s="94">
        <v>52.971492396488</v>
      </c>
      <c r="G23" s="93">
        <v>0</v>
      </c>
      <c r="H23" s="92">
        <f t="shared" si="0"/>
        <v>52.971492396488</v>
      </c>
    </row>
    <row r="24" spans="1:8" ht="12.75">
      <c r="A24" s="24">
        <v>302</v>
      </c>
      <c r="B24" s="21" t="s">
        <v>43</v>
      </c>
      <c r="C24" s="23" t="s">
        <v>66</v>
      </c>
      <c r="D24" s="24">
        <v>3</v>
      </c>
      <c r="E24" s="23">
        <v>0</v>
      </c>
      <c r="F24" s="94">
        <v>1.65</v>
      </c>
      <c r="G24" s="93">
        <v>0</v>
      </c>
      <c r="H24" s="92">
        <f t="shared" si="0"/>
        <v>1.65</v>
      </c>
    </row>
    <row r="25" spans="1:8" ht="12.75">
      <c r="A25" s="24">
        <v>304</v>
      </c>
      <c r="B25" s="21" t="s">
        <v>44</v>
      </c>
      <c r="C25" s="23" t="s">
        <v>66</v>
      </c>
      <c r="D25" s="24">
        <v>410</v>
      </c>
      <c r="E25" s="23">
        <v>31</v>
      </c>
      <c r="F25" s="94">
        <v>287.661913235092</v>
      </c>
      <c r="G25" s="93">
        <v>155</v>
      </c>
      <c r="H25" s="92">
        <f t="shared" si="0"/>
        <v>442.661913235092</v>
      </c>
    </row>
    <row r="26" spans="1:8" ht="12.75">
      <c r="A26" s="24">
        <v>305</v>
      </c>
      <c r="B26" s="21" t="s">
        <v>45</v>
      </c>
      <c r="C26" s="23" t="s">
        <v>66</v>
      </c>
      <c r="D26" s="24">
        <v>9</v>
      </c>
      <c r="E26" s="23">
        <v>2</v>
      </c>
      <c r="F26" s="94">
        <v>7.375</v>
      </c>
      <c r="G26" s="93">
        <v>10</v>
      </c>
      <c r="H26" s="92">
        <f t="shared" si="0"/>
        <v>17.375</v>
      </c>
    </row>
    <row r="27" spans="1:8" ht="12.75">
      <c r="A27" s="24">
        <v>352</v>
      </c>
      <c r="B27" s="21" t="s">
        <v>47</v>
      </c>
      <c r="C27" s="23" t="s">
        <v>66</v>
      </c>
      <c r="D27" s="24">
        <v>6</v>
      </c>
      <c r="E27" s="23">
        <v>0</v>
      </c>
      <c r="F27" s="94">
        <v>4.625</v>
      </c>
      <c r="G27" s="93">
        <v>0</v>
      </c>
      <c r="H27" s="92">
        <f t="shared" si="0"/>
        <v>4.625</v>
      </c>
    </row>
    <row r="28" spans="1:8" ht="12.75">
      <c r="A28" s="24">
        <v>353</v>
      </c>
      <c r="B28" s="21" t="s">
        <v>48</v>
      </c>
      <c r="C28" s="23" t="s">
        <v>66</v>
      </c>
      <c r="D28" s="24">
        <v>1</v>
      </c>
      <c r="E28" s="23">
        <v>0</v>
      </c>
      <c r="F28" s="94">
        <v>0.333333333333333</v>
      </c>
      <c r="G28" s="93">
        <v>0</v>
      </c>
      <c r="H28" s="92">
        <f t="shared" si="0"/>
        <v>0.333333333333333</v>
      </c>
    </row>
    <row r="29" spans="1:8" ht="12.75">
      <c r="A29" s="24">
        <v>354</v>
      </c>
      <c r="B29" s="21" t="s">
        <v>49</v>
      </c>
      <c r="C29" s="23" t="s">
        <v>66</v>
      </c>
      <c r="D29" s="24">
        <v>1</v>
      </c>
      <c r="E29" s="23">
        <v>0</v>
      </c>
      <c r="F29" s="94">
        <v>0.5</v>
      </c>
      <c r="G29" s="93">
        <v>0</v>
      </c>
      <c r="H29" s="92">
        <f t="shared" si="0"/>
        <v>0.5</v>
      </c>
    </row>
    <row r="30" spans="1:8" ht="12.75">
      <c r="A30" s="24">
        <v>355</v>
      </c>
      <c r="B30" s="21" t="s">
        <v>50</v>
      </c>
      <c r="C30" s="23" t="s">
        <v>66</v>
      </c>
      <c r="D30" s="24">
        <v>1</v>
      </c>
      <c r="E30" s="23">
        <v>0</v>
      </c>
      <c r="F30" s="94">
        <v>0.214285714285714</v>
      </c>
      <c r="G30" s="93"/>
      <c r="H30" s="92">
        <f t="shared" si="0"/>
        <v>0.214285714285714</v>
      </c>
    </row>
    <row r="31" spans="1:8" ht="12.75">
      <c r="A31" s="24">
        <v>356</v>
      </c>
      <c r="B31" s="21" t="s">
        <v>51</v>
      </c>
      <c r="C31" s="23" t="s">
        <v>66</v>
      </c>
      <c r="D31" s="24">
        <v>2</v>
      </c>
      <c r="E31" s="23">
        <v>0</v>
      </c>
      <c r="F31" s="94">
        <v>1.25</v>
      </c>
      <c r="G31" s="93">
        <v>0</v>
      </c>
      <c r="H31" s="92">
        <f t="shared" si="0"/>
        <v>1.25</v>
      </c>
    </row>
    <row r="32" spans="1:8" ht="12.75">
      <c r="A32" s="24">
        <v>357</v>
      </c>
      <c r="B32" s="21" t="s">
        <v>52</v>
      </c>
      <c r="C32" s="23" t="s">
        <v>66</v>
      </c>
      <c r="D32" s="24">
        <v>1</v>
      </c>
      <c r="E32" s="23">
        <v>0</v>
      </c>
      <c r="F32" s="94">
        <v>0.5</v>
      </c>
      <c r="G32" s="93">
        <v>0</v>
      </c>
      <c r="H32" s="92">
        <f t="shared" si="0"/>
        <v>0.5</v>
      </c>
    </row>
    <row r="33" spans="1:8" ht="12.75">
      <c r="A33" s="24">
        <v>401</v>
      </c>
      <c r="B33" s="21" t="s">
        <v>53</v>
      </c>
      <c r="C33" s="23" t="s">
        <v>65</v>
      </c>
      <c r="D33" s="24">
        <v>7</v>
      </c>
      <c r="E33" s="23">
        <v>1</v>
      </c>
      <c r="F33" s="94">
        <v>3.33333333333</v>
      </c>
      <c r="G33" s="93">
        <v>5</v>
      </c>
      <c r="H33" s="92">
        <f t="shared" si="0"/>
        <v>8.33333333333</v>
      </c>
    </row>
    <row r="34" spans="1:8" ht="12.75">
      <c r="A34" s="24">
        <v>402</v>
      </c>
      <c r="B34" s="21" t="s">
        <v>54</v>
      </c>
      <c r="C34" s="23" t="s">
        <v>65</v>
      </c>
      <c r="D34" s="24">
        <v>2</v>
      </c>
      <c r="E34" s="23">
        <v>0</v>
      </c>
      <c r="F34" s="94">
        <v>1.16666666666667</v>
      </c>
      <c r="G34" s="93">
        <v>0</v>
      </c>
      <c r="H34" s="92">
        <f t="shared" si="0"/>
        <v>1.16666666666667</v>
      </c>
    </row>
    <row r="35" spans="1:8" ht="12.75">
      <c r="A35" s="24">
        <v>404</v>
      </c>
      <c r="B35" s="21" t="s">
        <v>55</v>
      </c>
      <c r="C35" s="23" t="s">
        <v>65</v>
      </c>
      <c r="D35" s="24">
        <v>12</v>
      </c>
      <c r="E35" s="23">
        <v>0</v>
      </c>
      <c r="F35" s="94">
        <v>5.95</v>
      </c>
      <c r="G35" s="93">
        <v>0</v>
      </c>
      <c r="H35" s="92">
        <f t="shared" si="0"/>
        <v>5.95</v>
      </c>
    </row>
    <row r="36" spans="1:8" ht="12.75">
      <c r="A36" s="24">
        <v>406</v>
      </c>
      <c r="B36" s="21" t="s">
        <v>56</v>
      </c>
      <c r="C36" s="23" t="s">
        <v>65</v>
      </c>
      <c r="D36" s="24">
        <v>192</v>
      </c>
      <c r="E36" s="23">
        <v>7</v>
      </c>
      <c r="F36" s="94">
        <v>112.513824247635</v>
      </c>
      <c r="G36" s="93">
        <v>35</v>
      </c>
      <c r="H36" s="92">
        <f t="shared" si="0"/>
        <v>147.513824247635</v>
      </c>
    </row>
    <row r="37" spans="1:8" ht="12.75">
      <c r="A37" s="24">
        <v>501</v>
      </c>
      <c r="B37" s="21" t="s">
        <v>57</v>
      </c>
      <c r="C37" s="23" t="s">
        <v>64</v>
      </c>
      <c r="D37" s="24">
        <v>8</v>
      </c>
      <c r="E37" s="23">
        <v>0</v>
      </c>
      <c r="F37" s="94">
        <v>5.25</v>
      </c>
      <c r="G37" s="93">
        <v>0</v>
      </c>
      <c r="H37" s="92">
        <f t="shared" si="0"/>
        <v>5.25</v>
      </c>
    </row>
    <row r="38" spans="1:8" ht="12.75">
      <c r="A38" s="24">
        <v>502</v>
      </c>
      <c r="B38" s="21" t="s">
        <v>58</v>
      </c>
      <c r="C38" s="23" t="s">
        <v>64</v>
      </c>
      <c r="D38" s="24">
        <v>158</v>
      </c>
      <c r="E38" s="23">
        <v>7</v>
      </c>
      <c r="F38" s="94">
        <v>100.447222222213</v>
      </c>
      <c r="G38" s="93">
        <v>35</v>
      </c>
      <c r="H38" s="92">
        <f t="shared" si="0"/>
        <v>135.447222222213</v>
      </c>
    </row>
    <row r="39" spans="1:8" ht="12.75">
      <c r="A39" s="24">
        <v>504</v>
      </c>
      <c r="B39" s="21" t="s">
        <v>60</v>
      </c>
      <c r="C39" s="23" t="s">
        <v>64</v>
      </c>
      <c r="D39" s="24">
        <v>20</v>
      </c>
      <c r="E39" s="23">
        <v>1</v>
      </c>
      <c r="F39" s="94">
        <v>9.80779220778554</v>
      </c>
      <c r="G39" s="93">
        <v>5</v>
      </c>
      <c r="H39" s="92">
        <f t="shared" si="0"/>
        <v>14.80779220778554</v>
      </c>
    </row>
    <row r="40" spans="1:8" ht="12.75">
      <c r="A40" s="97">
        <v>505</v>
      </c>
      <c r="B40" s="96" t="s">
        <v>61</v>
      </c>
      <c r="C40" s="95" t="s">
        <v>64</v>
      </c>
      <c r="D40" s="24">
        <v>2</v>
      </c>
      <c r="E40" s="23">
        <v>0</v>
      </c>
      <c r="F40" s="94">
        <v>1</v>
      </c>
      <c r="G40" s="93">
        <v>0</v>
      </c>
      <c r="H40" s="92">
        <f t="shared" si="0"/>
        <v>1</v>
      </c>
    </row>
    <row r="41" spans="1:8" ht="12.75">
      <c r="A41" s="37" t="s">
        <v>5</v>
      </c>
      <c r="B41" s="18"/>
      <c r="C41" s="43"/>
      <c r="D41" s="37">
        <f>SUM(D2:D40)</f>
        <v>2506</v>
      </c>
      <c r="E41" s="43">
        <v>130</v>
      </c>
      <c r="F41" s="15">
        <f>SUM(F2:F40)</f>
        <v>1702.1539043753107</v>
      </c>
      <c r="G41" s="16">
        <v>650</v>
      </c>
      <c r="H41" s="5">
        <f>SUM(H2:H40)</f>
        <v>2352.1539043753105</v>
      </c>
    </row>
    <row r="42" spans="2:3" ht="12.75">
      <c r="B42" s="13"/>
      <c r="C42" s="13"/>
    </row>
    <row r="43" spans="2:3" ht="12.75">
      <c r="B43" s="13"/>
      <c r="C43" s="13"/>
    </row>
    <row r="44" spans="2:3" ht="12.75">
      <c r="B44" s="13"/>
      <c r="C44" s="13"/>
    </row>
    <row r="45" spans="2:3" ht="12.75">
      <c r="B45" s="13"/>
      <c r="C45" s="13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B1">
      <selection activeCell="H16" sqref="H16"/>
    </sheetView>
  </sheetViews>
  <sheetFormatPr defaultColWidth="11.421875" defaultRowHeight="12.75"/>
  <sheetData>
    <row r="1" spans="1:7" ht="12.75">
      <c r="A1" s="42" t="s">
        <v>71</v>
      </c>
      <c r="B1" s="42" t="s">
        <v>71</v>
      </c>
      <c r="C1" s="30" t="s">
        <v>0</v>
      </c>
      <c r="D1" s="29" t="s">
        <v>1</v>
      </c>
      <c r="E1" s="28" t="s">
        <v>17</v>
      </c>
      <c r="F1" s="28" t="s">
        <v>70</v>
      </c>
      <c r="G1" s="27" t="s">
        <v>69</v>
      </c>
    </row>
    <row r="2" spans="1:9" ht="12.75">
      <c r="A2" s="108" t="s">
        <v>68</v>
      </c>
      <c r="B2" s="108" t="s">
        <v>68</v>
      </c>
      <c r="C2" s="13">
        <v>859</v>
      </c>
      <c r="D2" s="23">
        <v>54</v>
      </c>
      <c r="E2" s="94">
        <v>718.679272966215</v>
      </c>
      <c r="F2" s="21">
        <v>270</v>
      </c>
      <c r="G2" s="20">
        <f>E2+F2</f>
        <v>988.679272966215</v>
      </c>
      <c r="H2" s="14"/>
      <c r="I2" s="13"/>
    </row>
    <row r="3" spans="1:9" ht="12.75">
      <c r="A3" s="24" t="s">
        <v>67</v>
      </c>
      <c r="B3" s="107" t="s">
        <v>67</v>
      </c>
      <c r="C3" s="13">
        <v>587</v>
      </c>
      <c r="D3" s="23">
        <v>27</v>
      </c>
      <c r="E3" s="94">
        <v>386.924768052268</v>
      </c>
      <c r="F3" s="21">
        <v>135</v>
      </c>
      <c r="G3" s="20">
        <v>521.9247680522681</v>
      </c>
      <c r="I3" s="13"/>
    </row>
    <row r="4" spans="1:9" ht="12.75">
      <c r="A4" s="24" t="s">
        <v>66</v>
      </c>
      <c r="B4" s="107" t="s">
        <v>66</v>
      </c>
      <c r="C4" s="13">
        <v>495</v>
      </c>
      <c r="D4" s="23">
        <v>33</v>
      </c>
      <c r="E4" s="94">
        <v>357.081024679198</v>
      </c>
      <c r="F4" s="21">
        <v>165</v>
      </c>
      <c r="G4" s="20">
        <v>522.081024679198</v>
      </c>
      <c r="I4" s="13"/>
    </row>
    <row r="5" spans="1:9" ht="12.75">
      <c r="A5" s="24" t="s">
        <v>65</v>
      </c>
      <c r="B5" s="107" t="s">
        <v>65</v>
      </c>
      <c r="C5" s="13">
        <v>209</v>
      </c>
      <c r="D5" s="23">
        <v>8</v>
      </c>
      <c r="E5" s="94">
        <v>122.963824247631</v>
      </c>
      <c r="F5" s="21">
        <v>40</v>
      </c>
      <c r="G5" s="20">
        <v>162.963824247631</v>
      </c>
      <c r="I5" s="13"/>
    </row>
    <row r="6" spans="1:9" ht="12.75">
      <c r="A6" s="24" t="s">
        <v>64</v>
      </c>
      <c r="B6" s="106" t="s">
        <v>64</v>
      </c>
      <c r="C6" s="13">
        <v>183</v>
      </c>
      <c r="D6" s="23">
        <v>8</v>
      </c>
      <c r="E6" s="94">
        <v>116.505014429999</v>
      </c>
      <c r="F6" s="21">
        <v>40</v>
      </c>
      <c r="G6" s="20">
        <v>156.505014429999</v>
      </c>
      <c r="I6" s="13"/>
    </row>
    <row r="7" spans="1:7" ht="12.75">
      <c r="A7" s="37" t="s">
        <v>5</v>
      </c>
      <c r="B7" s="4" t="s">
        <v>5</v>
      </c>
      <c r="C7" s="105">
        <f>SUM(C2:C6)</f>
        <v>2333</v>
      </c>
      <c r="D7" s="105">
        <f>SUM(D2:D6)</f>
        <v>130</v>
      </c>
      <c r="E7" s="104">
        <f>SUM(E2:E6)</f>
        <v>1702.153904375311</v>
      </c>
      <c r="F7" s="16">
        <f>SUM(F2:F6)</f>
        <v>650</v>
      </c>
      <c r="G7" s="5">
        <f>SUM(G2:G6)</f>
        <v>2352.153904375311</v>
      </c>
    </row>
    <row r="8" spans="2:7" ht="12.75">
      <c r="B8" s="103"/>
      <c r="C8" s="103"/>
      <c r="D8" s="21"/>
      <c r="E8" s="103"/>
      <c r="F8" s="21"/>
      <c r="G8" s="21"/>
    </row>
    <row r="9" spans="1:7" ht="12.75">
      <c r="A9" s="42" t="s">
        <v>71</v>
      </c>
      <c r="B9" s="42" t="s">
        <v>71</v>
      </c>
      <c r="C9" s="30" t="s">
        <v>0</v>
      </c>
      <c r="D9" s="29" t="s">
        <v>1</v>
      </c>
      <c r="E9" s="28" t="s">
        <v>17</v>
      </c>
      <c r="F9" s="28" t="s">
        <v>70</v>
      </c>
      <c r="G9" s="27" t="s">
        <v>69</v>
      </c>
    </row>
    <row r="10" spans="1:7" ht="12.75">
      <c r="A10" s="24" t="s">
        <v>68</v>
      </c>
      <c r="B10" s="24" t="s">
        <v>68</v>
      </c>
      <c r="C10" s="41">
        <f>C2/C7</f>
        <v>0.3681954564937848</v>
      </c>
      <c r="D10" s="40">
        <v>0.4153846153846154</v>
      </c>
      <c r="E10" s="41">
        <f>E2/E7</f>
        <v>0.422217562770841</v>
      </c>
      <c r="F10" s="39">
        <v>0.4153846153846154</v>
      </c>
      <c r="G10" s="102">
        <f>G2/G7</f>
        <v>0.4203293292701398</v>
      </c>
    </row>
    <row r="11" spans="1:7" ht="12.75">
      <c r="A11" s="24" t="s">
        <v>67</v>
      </c>
      <c r="B11" s="24" t="s">
        <v>67</v>
      </c>
      <c r="C11" s="41">
        <f>C3/C7</f>
        <v>0.2516073724817831</v>
      </c>
      <c r="D11" s="40">
        <v>0.2076923076923077</v>
      </c>
      <c r="E11" s="41">
        <f>E3/E7</f>
        <v>0.22731479630466733</v>
      </c>
      <c r="F11" s="39">
        <v>0.2076923076923077</v>
      </c>
      <c r="G11" s="38">
        <f>G3/G7</f>
        <v>0.22189226949878593</v>
      </c>
    </row>
    <row r="12" spans="1:7" ht="12.75">
      <c r="A12" s="24" t="s">
        <v>66</v>
      </c>
      <c r="B12" s="24" t="s">
        <v>66</v>
      </c>
      <c r="C12" s="41">
        <f>C4/C7</f>
        <v>0.21217316759537078</v>
      </c>
      <c r="D12" s="40">
        <v>0.25384615384615383</v>
      </c>
      <c r="E12" s="41">
        <f>E4/E7</f>
        <v>0.20978186741007207</v>
      </c>
      <c r="F12" s="39">
        <v>0.25384615384615383</v>
      </c>
      <c r="G12" s="38">
        <f>G4/G7</f>
        <v>0.22195870079252028</v>
      </c>
    </row>
    <row r="13" spans="1:7" ht="12.75">
      <c r="A13" s="24" t="s">
        <v>65</v>
      </c>
      <c r="B13" s="24" t="s">
        <v>65</v>
      </c>
      <c r="C13" s="41">
        <f>C5/C7</f>
        <v>0.08958422631804544</v>
      </c>
      <c r="D13" s="40">
        <v>0.06153846153846154</v>
      </c>
      <c r="E13" s="41">
        <f>E5/E7</f>
        <v>0.07224013288784166</v>
      </c>
      <c r="F13" s="39">
        <v>0.06153846153846154</v>
      </c>
      <c r="G13" s="38">
        <f>G5/G7</f>
        <v>0.06928280668390668</v>
      </c>
    </row>
    <row r="14" spans="1:7" ht="12.75">
      <c r="A14" s="24" t="s">
        <v>64</v>
      </c>
      <c r="B14" s="24" t="s">
        <v>64</v>
      </c>
      <c r="C14" s="41">
        <f>C6/C7</f>
        <v>0.07843977711101587</v>
      </c>
      <c r="D14" s="40">
        <v>0.06153846153846154</v>
      </c>
      <c r="E14" s="41">
        <f>E6/E7</f>
        <v>0.0684456406265779</v>
      </c>
      <c r="F14" s="39">
        <v>0.06153846153846154</v>
      </c>
      <c r="G14" s="101">
        <f>G6/G7</f>
        <v>0.06653689375464734</v>
      </c>
    </row>
    <row r="15" spans="1:7" ht="12.75">
      <c r="A15" s="37" t="s">
        <v>5</v>
      </c>
      <c r="B15" s="4" t="s">
        <v>5</v>
      </c>
      <c r="C15" s="34">
        <f>SUM(C10:C14)</f>
        <v>1</v>
      </c>
      <c r="D15" s="35">
        <v>1</v>
      </c>
      <c r="E15" s="34">
        <f>SUM(E10:E14)</f>
        <v>1</v>
      </c>
      <c r="F15" s="34">
        <v>1</v>
      </c>
      <c r="G15" s="33">
        <f>SUM(G10:G14)</f>
        <v>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</dc:creator>
  <cp:keywords/>
  <dc:description/>
  <cp:lastModifiedBy>dag</cp:lastModifiedBy>
  <cp:lastPrinted>2004-08-23T09:30:41Z</cp:lastPrinted>
  <dcterms:created xsi:type="dcterms:W3CDTF">2004-08-04T08:57:05Z</dcterms:created>
  <dcterms:modified xsi:type="dcterms:W3CDTF">2009-08-21T08:30:02Z</dcterms:modified>
  <cp:category/>
  <cp:version/>
  <cp:contentType/>
  <cp:contentStatus/>
</cp:coreProperties>
</file>