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410" windowHeight="12675" activeTab="0"/>
  </bookViews>
  <sheets>
    <sheet name="Hovedtabell" sheetId="1" r:id="rId1"/>
    <sheet name="ISI-artikler pr. år" sheetId="2" r:id="rId2"/>
    <sheet name="Oppsummering" sheetId="3" r:id="rId3"/>
  </sheets>
  <definedNames/>
  <calcPr fullCalcOnLoad="1"/>
</workbook>
</file>

<file path=xl/sharedStrings.xml><?xml version="1.0" encoding="utf-8"?>
<sst xmlns="http://schemas.openxmlformats.org/spreadsheetml/2006/main" count="184" uniqueCount="91">
  <si>
    <t>Hovedtabell</t>
  </si>
  <si>
    <t>Publikasjoner og doktorgrader, tall for 2000-2002 med årlig gjennomsnitt.</t>
  </si>
  <si>
    <t>*) Dr.grader ved Helse Bergen er stipulert ut fra tall fra året 2002, mens dr.grader ved St Olavs Hospital er stipulert ut fra prosentfordelingen dr.grader mellom regionene i 2000.</t>
  </si>
  <si>
    <t>Foretaknr</t>
  </si>
  <si>
    <t>Helseforetakene</t>
  </si>
  <si>
    <t>ISI-artikler</t>
  </si>
  <si>
    <t>TNLF-artikler</t>
  </si>
  <si>
    <t>Artikler totalt</t>
  </si>
  <si>
    <t>Årlig gj.snitt</t>
  </si>
  <si>
    <t>Prosentandel</t>
  </si>
  <si>
    <t>Dr.grader</t>
  </si>
  <si>
    <t>Samlet måling</t>
  </si>
  <si>
    <t>Enhet</t>
  </si>
  <si>
    <t>Medvirkninger</t>
  </si>
  <si>
    <t>Tidsskr.poeng</t>
  </si>
  <si>
    <t>Art.poeng</t>
  </si>
  <si>
    <t>Publ.poeng</t>
  </si>
  <si>
    <t>Poeng</t>
  </si>
  <si>
    <t>Antall *)</t>
  </si>
  <si>
    <t>Dr.gradspoeng</t>
  </si>
  <si>
    <t>Sum poeng</t>
  </si>
  <si>
    <t>101</t>
  </si>
  <si>
    <t>Helse Blefjell HF</t>
  </si>
  <si>
    <t>102</t>
  </si>
  <si>
    <t>Det norske radiumhospital HF</t>
  </si>
  <si>
    <t>103</t>
  </si>
  <si>
    <t>Rikshospitalet HF</t>
  </si>
  <si>
    <t>104</t>
  </si>
  <si>
    <t>Sørlandet sykehus HF</t>
  </si>
  <si>
    <t>108</t>
  </si>
  <si>
    <t>Sykehuset i Vestfold HF</t>
  </si>
  <si>
    <t>109</t>
  </si>
  <si>
    <t>Sykehuset Telemark HF</t>
  </si>
  <si>
    <t>111</t>
  </si>
  <si>
    <t>Psykiatrien i Vestfold</t>
  </si>
  <si>
    <t>112</t>
  </si>
  <si>
    <t>Sykehuset Buskerud HF</t>
  </si>
  <si>
    <t>113</t>
  </si>
  <si>
    <t>Ringerike sykehus HF</t>
  </si>
  <si>
    <t>201</t>
  </si>
  <si>
    <t>Sykehuset Asker og Bærum HF</t>
  </si>
  <si>
    <t>202</t>
  </si>
  <si>
    <t>Akershus universitetssykehus HF</t>
  </si>
  <si>
    <t>206</t>
  </si>
  <si>
    <t>Sykehuset Innlandet HF</t>
  </si>
  <si>
    <t>211</t>
  </si>
  <si>
    <t>Ullevål universitetssykehus HF</t>
  </si>
  <si>
    <t>212</t>
  </si>
  <si>
    <t>Aker universitetssykehus HF</t>
  </si>
  <si>
    <t>213</t>
  </si>
  <si>
    <t>Sunnaas sykehus HF</t>
  </si>
  <si>
    <t>214</t>
  </si>
  <si>
    <t>Sykehuset Østfold HF</t>
  </si>
  <si>
    <t>301</t>
  </si>
  <si>
    <t>Helse Stavanger HF</t>
  </si>
  <si>
    <t>302</t>
  </si>
  <si>
    <t>Helse Fonna HF</t>
  </si>
  <si>
    <t>304</t>
  </si>
  <si>
    <t>Helse Bergen HF</t>
  </si>
  <si>
    <t>305</t>
  </si>
  <si>
    <t>Helse Førde HF</t>
  </si>
  <si>
    <t>401</t>
  </si>
  <si>
    <t>Helse Sunnmøre HF</t>
  </si>
  <si>
    <t>402</t>
  </si>
  <si>
    <t>Helse Nordmøre og Romsdal HF</t>
  </si>
  <si>
    <t>404</t>
  </si>
  <si>
    <t>Helse Nord Trøndelag HF</t>
  </si>
  <si>
    <t>406</t>
  </si>
  <si>
    <t>St Olavs Hospital HF</t>
  </si>
  <si>
    <t>501</t>
  </si>
  <si>
    <t>Helse Finnmark HF</t>
  </si>
  <si>
    <t>502</t>
  </si>
  <si>
    <t>Universitetssykehuset Nord-Norge HF</t>
  </si>
  <si>
    <t>503</t>
  </si>
  <si>
    <t>Helse NorTro HF</t>
  </si>
  <si>
    <t>504</t>
  </si>
  <si>
    <t>Helse NSS HF</t>
  </si>
  <si>
    <t>505</t>
  </si>
  <si>
    <t>Helse Helgeland HF</t>
  </si>
  <si>
    <t>Sum</t>
  </si>
  <si>
    <t>Helseregionene</t>
  </si>
  <si>
    <t>Helse Sør</t>
  </si>
  <si>
    <t>Helse Øst</t>
  </si>
  <si>
    <t>Helse Vest</t>
  </si>
  <si>
    <t>Helse Midt-Norge</t>
  </si>
  <si>
    <t>Helse Nord</t>
  </si>
  <si>
    <t>År</t>
  </si>
  <si>
    <t>Medvirkninger i ISI-artikler</t>
  </si>
  <si>
    <t>Publiseringspoeng</t>
  </si>
  <si>
    <t>ISI-artikler pr. år</t>
  </si>
  <si>
    <t>Oppsummering fra hovedtabell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</si>
</sst>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\ 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2" borderId="1" xfId="17" applyFont="1" applyFill="1" applyBorder="1" applyAlignment="1">
      <alignment horizontal="center"/>
      <protection/>
    </xf>
    <xf numFmtId="0" fontId="4" fillId="2" borderId="1" xfId="17" applyFont="1" applyFill="1" applyBorder="1" applyAlignment="1">
      <alignment horizontal="left"/>
      <protection/>
    </xf>
    <xf numFmtId="164" fontId="4" fillId="2" borderId="1" xfId="17" applyNumberFormat="1" applyFont="1" applyFill="1" applyBorder="1" applyAlignment="1">
      <alignment horizontal="center"/>
      <protection/>
    </xf>
    <xf numFmtId="0" fontId="6" fillId="2" borderId="1" xfId="17" applyFont="1" applyFill="1" applyBorder="1" applyAlignment="1">
      <alignment horizontal="center"/>
      <protection/>
    </xf>
    <xf numFmtId="0" fontId="4" fillId="0" borderId="1" xfId="17" applyFont="1" applyFill="1" applyBorder="1" applyAlignment="1">
      <alignment wrapText="1"/>
      <protection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18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1" xfId="17" applyFont="1" applyFill="1" applyBorder="1" applyAlignment="1">
      <alignment horizontal="left" wrapText="1"/>
      <protection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17" applyFont="1" applyFill="1" applyBorder="1" applyAlignment="1">
      <alignment wrapText="1"/>
      <protection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</cellXfs>
  <cellStyles count="9">
    <cellStyle name="Normal" xfId="0"/>
    <cellStyle name="Followed Hyperlink" xfId="15"/>
    <cellStyle name="Hyperlink" xfId="16"/>
    <cellStyle name="Normal_Ark3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7.28125" style="0" customWidth="1"/>
    <col min="2" max="2" width="32.28125" style="0" customWidth="1"/>
    <col min="3" max="3" width="11.140625" style="0" customWidth="1"/>
    <col min="4" max="4" width="10.421875" style="0" customWidth="1"/>
    <col min="5" max="5" width="10.57421875" style="26" customWidth="1"/>
    <col min="6" max="6" width="10.140625" style="26" customWidth="1"/>
    <col min="7" max="7" width="10.00390625" style="0" customWidth="1"/>
    <col min="8" max="9" width="9.57421875" style="0" customWidth="1"/>
    <col min="10" max="10" width="9.7109375" style="0" customWidth="1"/>
    <col min="11" max="11" width="9.28125" style="4" customWidth="1"/>
    <col min="12" max="12" width="9.421875" style="26" customWidth="1"/>
    <col min="13" max="13" width="10.421875" style="0" customWidth="1"/>
  </cols>
  <sheetData>
    <row r="1" spans="2:12" s="1" customFormat="1" ht="12.75">
      <c r="B1" s="1" t="s">
        <v>0</v>
      </c>
      <c r="E1" s="2"/>
      <c r="F1" s="2"/>
      <c r="K1" s="3"/>
      <c r="L1" s="2"/>
    </row>
    <row r="2" spans="2:12" s="4" customFormat="1" ht="11.25">
      <c r="B2" s="4" t="s">
        <v>1</v>
      </c>
      <c r="E2" s="5"/>
      <c r="F2" s="5"/>
      <c r="L2" s="5"/>
    </row>
    <row r="3" spans="2:12" s="4" customFormat="1" ht="11.25">
      <c r="B3" s="4" t="s">
        <v>2</v>
      </c>
      <c r="E3" s="5"/>
      <c r="F3" s="5"/>
      <c r="L3" s="5"/>
    </row>
    <row r="4" spans="1:15" ht="12.75">
      <c r="A4" s="6" t="s">
        <v>3</v>
      </c>
      <c r="B4" s="7" t="s">
        <v>4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8" t="s">
        <v>10</v>
      </c>
      <c r="M4" s="8" t="s">
        <v>8</v>
      </c>
      <c r="N4" s="9" t="s">
        <v>11</v>
      </c>
      <c r="O4" s="9" t="s">
        <v>11</v>
      </c>
    </row>
    <row r="5" spans="1:15" ht="12.75">
      <c r="A5" s="6"/>
      <c r="B5" s="7" t="s">
        <v>12</v>
      </c>
      <c r="C5" s="6" t="s">
        <v>13</v>
      </c>
      <c r="D5" s="6" t="s">
        <v>14</v>
      </c>
      <c r="E5" s="8" t="s">
        <v>15</v>
      </c>
      <c r="F5" s="8" t="s">
        <v>16</v>
      </c>
      <c r="G5" s="6" t="s">
        <v>17</v>
      </c>
      <c r="H5" s="6" t="s">
        <v>16</v>
      </c>
      <c r="I5" s="6" t="s">
        <v>16</v>
      </c>
      <c r="J5" s="6" t="s">
        <v>16</v>
      </c>
      <c r="K5" s="6" t="s">
        <v>18</v>
      </c>
      <c r="L5" s="8" t="s">
        <v>17</v>
      </c>
      <c r="M5" s="8" t="s">
        <v>19</v>
      </c>
      <c r="N5" s="9" t="s">
        <v>20</v>
      </c>
      <c r="O5" s="9" t="s">
        <v>9</v>
      </c>
    </row>
    <row r="6" spans="1:15" ht="12.75">
      <c r="A6" s="10" t="s">
        <v>21</v>
      </c>
      <c r="B6" s="10" t="s">
        <v>22</v>
      </c>
      <c r="C6" s="11">
        <v>3</v>
      </c>
      <c r="D6" s="11">
        <v>8</v>
      </c>
      <c r="E6" s="12">
        <v>1.20833333333333</v>
      </c>
      <c r="F6" s="12">
        <v>1.375</v>
      </c>
      <c r="G6" s="11">
        <v>1</v>
      </c>
      <c r="H6" s="12">
        <f>F6+G6</f>
        <v>2.375</v>
      </c>
      <c r="I6" s="12">
        <f>H6/3</f>
        <v>0.7916666666666666</v>
      </c>
      <c r="J6" s="13">
        <f>I6/1431</f>
        <v>0.0005532261821569997</v>
      </c>
      <c r="K6" s="11"/>
      <c r="L6" s="12"/>
      <c r="M6" s="14"/>
      <c r="N6" s="15">
        <f>I6+M6</f>
        <v>0.7916666666666666</v>
      </c>
      <c r="O6" s="16">
        <f>N6/N35</f>
        <v>0.0003853681800564124</v>
      </c>
    </row>
    <row r="7" spans="1:15" ht="12.75">
      <c r="A7" s="10" t="s">
        <v>23</v>
      </c>
      <c r="B7" s="10" t="s">
        <v>24</v>
      </c>
      <c r="C7" s="11">
        <v>786</v>
      </c>
      <c r="D7" s="11">
        <v>1828</v>
      </c>
      <c r="E7" s="12">
        <v>301.281653966948</v>
      </c>
      <c r="F7" s="12">
        <v>645.794807480101</v>
      </c>
      <c r="G7" s="11">
        <v>34</v>
      </c>
      <c r="H7" s="12">
        <f aca="true" t="shared" si="0" ref="H7:H34">F7+G7</f>
        <v>679.794807480101</v>
      </c>
      <c r="I7" s="12">
        <f aca="true" t="shared" si="1" ref="I7:I34">H7/3</f>
        <v>226.59826916003365</v>
      </c>
      <c r="J7" s="13">
        <f aca="true" t="shared" si="2" ref="J7:J35">I7/1431</f>
        <v>0.15834959410205007</v>
      </c>
      <c r="K7" s="11">
        <v>42</v>
      </c>
      <c r="L7" s="17">
        <f>K7*5</f>
        <v>210</v>
      </c>
      <c r="M7" s="12">
        <f>L7/3</f>
        <v>70</v>
      </c>
      <c r="N7" s="15">
        <f aca="true" t="shared" si="3" ref="N7:N35">I7+M7</f>
        <v>296.5982691600336</v>
      </c>
      <c r="O7" s="16">
        <f>N7/N35</f>
        <v>0.14437836024515888</v>
      </c>
    </row>
    <row r="8" spans="1:15" ht="12.75">
      <c r="A8" s="10" t="s">
        <v>25</v>
      </c>
      <c r="B8" s="10" t="s">
        <v>26</v>
      </c>
      <c r="C8" s="11">
        <v>1094</v>
      </c>
      <c r="D8" s="11">
        <v>2416</v>
      </c>
      <c r="E8" s="12">
        <v>424.534376220329</v>
      </c>
      <c r="F8" s="12">
        <v>849.461820845992</v>
      </c>
      <c r="G8" s="11">
        <v>102</v>
      </c>
      <c r="H8" s="12">
        <f t="shared" si="0"/>
        <v>951.461820845992</v>
      </c>
      <c r="I8" s="12">
        <f t="shared" si="1"/>
        <v>317.15394028199734</v>
      </c>
      <c r="J8" s="13">
        <f t="shared" si="2"/>
        <v>0.22163098552201072</v>
      </c>
      <c r="K8" s="11">
        <v>88</v>
      </c>
      <c r="L8" s="17">
        <f>K8*5</f>
        <v>440</v>
      </c>
      <c r="M8" s="12">
        <f>L8/3</f>
        <v>146.66666666666666</v>
      </c>
      <c r="N8" s="15">
        <f t="shared" si="3"/>
        <v>463.820606948664</v>
      </c>
      <c r="O8" s="16">
        <f>N8/N35</f>
        <v>0.22577899348101127</v>
      </c>
    </row>
    <row r="9" spans="1:15" ht="12.75">
      <c r="A9" s="10" t="s">
        <v>27</v>
      </c>
      <c r="B9" s="10" t="s">
        <v>28</v>
      </c>
      <c r="C9" s="11">
        <v>45</v>
      </c>
      <c r="D9" s="11">
        <v>104</v>
      </c>
      <c r="E9" s="12">
        <v>14.5474206349206</v>
      </c>
      <c r="F9" s="12">
        <v>27.7974206349206</v>
      </c>
      <c r="G9" s="11">
        <v>12</v>
      </c>
      <c r="H9" s="12">
        <f t="shared" si="0"/>
        <v>39.7974206349206</v>
      </c>
      <c r="I9" s="12">
        <f t="shared" si="1"/>
        <v>13.265806878306867</v>
      </c>
      <c r="J9" s="13">
        <f t="shared" si="2"/>
        <v>0.009270305295811927</v>
      </c>
      <c r="K9" s="11"/>
      <c r="L9" s="17"/>
      <c r="M9" s="12"/>
      <c r="N9" s="15">
        <f t="shared" si="3"/>
        <v>13.265806878306867</v>
      </c>
      <c r="O9" s="16">
        <f>N9/N35</f>
        <v>0.006457540867797418</v>
      </c>
    </row>
    <row r="10" spans="1:15" ht="12.75">
      <c r="A10" s="10" t="s">
        <v>29</v>
      </c>
      <c r="B10" s="10" t="s">
        <v>30</v>
      </c>
      <c r="C10" s="11">
        <v>41</v>
      </c>
      <c r="D10" s="11">
        <v>122</v>
      </c>
      <c r="E10" s="12">
        <v>16.9603174603175</v>
      </c>
      <c r="F10" s="12">
        <v>32.1031746031746</v>
      </c>
      <c r="G10" s="11">
        <v>11</v>
      </c>
      <c r="H10" s="12">
        <f t="shared" si="0"/>
        <v>43.1031746031746</v>
      </c>
      <c r="I10" s="12">
        <f t="shared" si="1"/>
        <v>14.367724867724867</v>
      </c>
      <c r="J10" s="13">
        <f t="shared" si="2"/>
        <v>0.010040338831394036</v>
      </c>
      <c r="K10" s="11"/>
      <c r="L10" s="17"/>
      <c r="M10" s="12"/>
      <c r="N10" s="15">
        <f t="shared" si="3"/>
        <v>14.367724867724867</v>
      </c>
      <c r="O10" s="16">
        <f>N10/N35</f>
        <v>0.006993933453254389</v>
      </c>
    </row>
    <row r="11" spans="1:15" ht="12.75">
      <c r="A11" s="10" t="s">
        <v>31</v>
      </c>
      <c r="B11" s="10" t="s">
        <v>32</v>
      </c>
      <c r="C11" s="11">
        <v>19</v>
      </c>
      <c r="D11" s="11">
        <v>27</v>
      </c>
      <c r="E11" s="12">
        <v>5.06388888888889</v>
      </c>
      <c r="F11" s="12">
        <v>6.39722222222222</v>
      </c>
      <c r="G11" s="11">
        <v>2</v>
      </c>
      <c r="H11" s="12">
        <f t="shared" si="0"/>
        <v>8.39722222222222</v>
      </c>
      <c r="I11" s="12">
        <f t="shared" si="1"/>
        <v>2.7990740740740736</v>
      </c>
      <c r="J11" s="13">
        <f t="shared" si="2"/>
        <v>0.0019560266066205967</v>
      </c>
      <c r="K11" s="11">
        <v>2</v>
      </c>
      <c r="L11" s="17">
        <f>K11*5</f>
        <v>10</v>
      </c>
      <c r="M11" s="12">
        <f>L11/3</f>
        <v>3.3333333333333335</v>
      </c>
      <c r="N11" s="15">
        <f t="shared" si="3"/>
        <v>6.132407407407407</v>
      </c>
      <c r="O11" s="16">
        <f>N11/N35</f>
        <v>0.0029851385456299644</v>
      </c>
    </row>
    <row r="12" spans="1:15" ht="12.75">
      <c r="A12" s="18" t="s">
        <v>33</v>
      </c>
      <c r="B12" s="10" t="s">
        <v>34</v>
      </c>
      <c r="C12" s="11">
        <v>0</v>
      </c>
      <c r="D12" s="11">
        <v>0</v>
      </c>
      <c r="E12" s="12">
        <v>0</v>
      </c>
      <c r="F12" s="12">
        <v>0</v>
      </c>
      <c r="G12" s="11">
        <v>1</v>
      </c>
      <c r="H12" s="12">
        <f t="shared" si="0"/>
        <v>1</v>
      </c>
      <c r="I12" s="12">
        <f t="shared" si="1"/>
        <v>0.3333333333333333</v>
      </c>
      <c r="J12" s="13">
        <f t="shared" si="2"/>
        <v>0.00023293733985557883</v>
      </c>
      <c r="K12" s="11"/>
      <c r="L12" s="17"/>
      <c r="M12" s="12"/>
      <c r="N12" s="15">
        <f t="shared" si="3"/>
        <v>0.3333333333333333</v>
      </c>
      <c r="O12" s="16">
        <f>N12/N35</f>
        <v>0.00016226028633954206</v>
      </c>
    </row>
    <row r="13" spans="1:15" ht="12.75">
      <c r="A13" s="10" t="s">
        <v>35</v>
      </c>
      <c r="B13" s="10" t="s">
        <v>36</v>
      </c>
      <c r="C13" s="11">
        <v>23</v>
      </c>
      <c r="D13" s="11">
        <v>52</v>
      </c>
      <c r="E13" s="12">
        <v>8.27521645021645</v>
      </c>
      <c r="F13" s="12">
        <v>16.3585497835498</v>
      </c>
      <c r="G13" s="11">
        <v>8</v>
      </c>
      <c r="H13" s="12">
        <f t="shared" si="0"/>
        <v>24.3585497835498</v>
      </c>
      <c r="I13" s="12">
        <f t="shared" si="1"/>
        <v>8.1195165945166</v>
      </c>
      <c r="J13" s="13">
        <f t="shared" si="2"/>
        <v>0.005674015789319776</v>
      </c>
      <c r="K13" s="11"/>
      <c r="L13" s="17"/>
      <c r="M13" s="12"/>
      <c r="N13" s="15">
        <f t="shared" si="3"/>
        <v>8.1195165945166</v>
      </c>
      <c r="O13" s="16">
        <f>N13/N35</f>
        <v>0.003952425262694782</v>
      </c>
    </row>
    <row r="14" spans="1:15" ht="12.75">
      <c r="A14" s="10" t="s">
        <v>37</v>
      </c>
      <c r="B14" s="10" t="s">
        <v>38</v>
      </c>
      <c r="C14" s="11">
        <v>2</v>
      </c>
      <c r="D14" s="11">
        <v>4</v>
      </c>
      <c r="E14" s="12">
        <v>0.5</v>
      </c>
      <c r="F14" s="12">
        <v>1</v>
      </c>
      <c r="G14" s="11">
        <v>0</v>
      </c>
      <c r="H14" s="12">
        <f t="shared" si="0"/>
        <v>1</v>
      </c>
      <c r="I14" s="12">
        <f t="shared" si="1"/>
        <v>0.3333333333333333</v>
      </c>
      <c r="J14" s="13">
        <f t="shared" si="2"/>
        <v>0.00023293733985557883</v>
      </c>
      <c r="K14" s="11"/>
      <c r="L14" s="17"/>
      <c r="M14" s="12"/>
      <c r="N14" s="15">
        <f t="shared" si="3"/>
        <v>0.3333333333333333</v>
      </c>
      <c r="O14" s="16">
        <f>N14/N35</f>
        <v>0.00016226028633954206</v>
      </c>
    </row>
    <row r="15" spans="1:15" ht="12.75">
      <c r="A15" s="10" t="s">
        <v>39</v>
      </c>
      <c r="B15" s="10" t="s">
        <v>40</v>
      </c>
      <c r="C15" s="11">
        <v>35</v>
      </c>
      <c r="D15" s="11">
        <v>105</v>
      </c>
      <c r="E15" s="12">
        <v>12.4479608111187</v>
      </c>
      <c r="F15" s="12">
        <v>27.1782239690134</v>
      </c>
      <c r="G15" s="11">
        <v>6</v>
      </c>
      <c r="H15" s="12">
        <f t="shared" si="0"/>
        <v>33.1782239690134</v>
      </c>
      <c r="I15" s="12">
        <f t="shared" si="1"/>
        <v>11.059407989671135</v>
      </c>
      <c r="J15" s="13">
        <f t="shared" si="2"/>
        <v>0.007728447232474588</v>
      </c>
      <c r="K15" s="11"/>
      <c r="L15" s="17"/>
      <c r="M15" s="12"/>
      <c r="N15" s="15">
        <f t="shared" si="3"/>
        <v>11.059407989671135</v>
      </c>
      <c r="O15" s="16">
        <f>N15/N35</f>
        <v>0.005383508121449573</v>
      </c>
    </row>
    <row r="16" spans="1:15" ht="12.75">
      <c r="A16" s="10" t="s">
        <v>41</v>
      </c>
      <c r="B16" s="10" t="s">
        <v>42</v>
      </c>
      <c r="C16" s="11">
        <v>86</v>
      </c>
      <c r="D16" s="11">
        <v>183</v>
      </c>
      <c r="E16" s="12">
        <v>30.7262265512266</v>
      </c>
      <c r="F16" s="12">
        <v>55.6940836940837</v>
      </c>
      <c r="G16" s="11">
        <v>26</v>
      </c>
      <c r="H16" s="12">
        <f t="shared" si="0"/>
        <v>81.6940836940837</v>
      </c>
      <c r="I16" s="12">
        <f t="shared" si="1"/>
        <v>27.231361231361234</v>
      </c>
      <c r="J16" s="13">
        <f t="shared" si="2"/>
        <v>0.019029602537638877</v>
      </c>
      <c r="K16" s="11"/>
      <c r="L16" s="17"/>
      <c r="M16" s="12"/>
      <c r="N16" s="15">
        <f t="shared" si="3"/>
        <v>27.231361231361234</v>
      </c>
      <c r="O16" s="16">
        <f>N16/N35</f>
        <v>0.013255705412448537</v>
      </c>
    </row>
    <row r="17" spans="1:15" ht="12.75">
      <c r="A17" s="10" t="s">
        <v>43</v>
      </c>
      <c r="B17" s="10" t="s">
        <v>44</v>
      </c>
      <c r="C17" s="11">
        <v>51</v>
      </c>
      <c r="D17" s="11">
        <v>119</v>
      </c>
      <c r="E17" s="12">
        <v>18.7190170940171</v>
      </c>
      <c r="F17" s="12">
        <v>33.0523504273504</v>
      </c>
      <c r="G17" s="11">
        <v>11</v>
      </c>
      <c r="H17" s="12">
        <f t="shared" si="0"/>
        <v>44.0523504273504</v>
      </c>
      <c r="I17" s="12">
        <f t="shared" si="1"/>
        <v>14.6841168091168</v>
      </c>
      <c r="J17" s="13">
        <f t="shared" si="2"/>
        <v>0.010261437322932774</v>
      </c>
      <c r="K17" s="11"/>
      <c r="L17" s="17"/>
      <c r="M17" s="12"/>
      <c r="N17" s="15">
        <f t="shared" si="3"/>
        <v>14.6841168091168</v>
      </c>
      <c r="O17" s="16">
        <f>N17/N35</f>
        <v>0.0071479469942717245</v>
      </c>
    </row>
    <row r="18" spans="1:15" ht="12.75">
      <c r="A18" s="10" t="s">
        <v>45</v>
      </c>
      <c r="B18" s="10" t="s">
        <v>46</v>
      </c>
      <c r="C18" s="11">
        <v>786</v>
      </c>
      <c r="D18" s="11">
        <v>1580</v>
      </c>
      <c r="E18" s="12">
        <v>292.128812959384</v>
      </c>
      <c r="F18" s="12">
        <v>502.187069980141</v>
      </c>
      <c r="G18" s="11">
        <v>99</v>
      </c>
      <c r="H18" s="12">
        <f t="shared" si="0"/>
        <v>601.187069980141</v>
      </c>
      <c r="I18" s="12">
        <f t="shared" si="1"/>
        <v>200.39568999338033</v>
      </c>
      <c r="J18" s="13">
        <f t="shared" si="2"/>
        <v>0.14003891683674377</v>
      </c>
      <c r="K18" s="11">
        <v>78</v>
      </c>
      <c r="L18" s="17">
        <f>K18*5</f>
        <v>390</v>
      </c>
      <c r="M18" s="12">
        <f>L18/3</f>
        <v>130</v>
      </c>
      <c r="N18" s="15">
        <f t="shared" si="3"/>
        <v>330.3956899933803</v>
      </c>
      <c r="O18" s="16">
        <f>N18/N35</f>
        <v>0.1608302977910294</v>
      </c>
    </row>
    <row r="19" spans="1:15" ht="12.75">
      <c r="A19" s="10" t="s">
        <v>47</v>
      </c>
      <c r="B19" s="10" t="s">
        <v>48</v>
      </c>
      <c r="C19" s="11">
        <v>192</v>
      </c>
      <c r="D19" s="11">
        <v>443</v>
      </c>
      <c r="E19" s="12">
        <v>62.6001875317665</v>
      </c>
      <c r="F19" s="12">
        <v>123.120501939581</v>
      </c>
      <c r="G19" s="11">
        <v>21</v>
      </c>
      <c r="H19" s="12">
        <f t="shared" si="0"/>
        <v>144.120501939581</v>
      </c>
      <c r="I19" s="12">
        <f t="shared" si="1"/>
        <v>48.04016731319367</v>
      </c>
      <c r="J19" s="13">
        <f t="shared" si="2"/>
        <v>0.033571046340456795</v>
      </c>
      <c r="K19" s="11">
        <v>7</v>
      </c>
      <c r="L19" s="17">
        <f>K19*5</f>
        <v>35</v>
      </c>
      <c r="M19" s="12">
        <f>L19/3</f>
        <v>11.666666666666666</v>
      </c>
      <c r="N19" s="15">
        <f t="shared" si="3"/>
        <v>59.706833979860335</v>
      </c>
      <c r="O19" s="16">
        <f>N19/N35</f>
        <v>0.029064143933998917</v>
      </c>
    </row>
    <row r="20" spans="1:15" ht="12.75">
      <c r="A20" s="10" t="s">
        <v>49</v>
      </c>
      <c r="B20" s="10" t="s">
        <v>50</v>
      </c>
      <c r="C20" s="11">
        <v>11</v>
      </c>
      <c r="D20" s="11">
        <v>22</v>
      </c>
      <c r="E20" s="12">
        <v>4.70512820512821</v>
      </c>
      <c r="F20" s="12">
        <v>9.37179487179487</v>
      </c>
      <c r="G20" s="11">
        <v>5</v>
      </c>
      <c r="H20" s="12">
        <f t="shared" si="0"/>
        <v>14.37179487179487</v>
      </c>
      <c r="I20" s="12">
        <f t="shared" si="1"/>
        <v>4.7905982905982905</v>
      </c>
      <c r="J20" s="13">
        <f t="shared" si="2"/>
        <v>0.0033477276663859473</v>
      </c>
      <c r="K20" s="11"/>
      <c r="L20" s="17"/>
      <c r="M20" s="12"/>
      <c r="N20" s="15">
        <f t="shared" si="3"/>
        <v>4.7905982905982905</v>
      </c>
      <c r="O20" s="16">
        <f>N20/N35</f>
        <v>0.0023319715511105985</v>
      </c>
    </row>
    <row r="21" spans="1:15" ht="12.75">
      <c r="A21" s="10" t="s">
        <v>51</v>
      </c>
      <c r="B21" s="10" t="s">
        <v>52</v>
      </c>
      <c r="C21" s="11">
        <v>25</v>
      </c>
      <c r="D21" s="11">
        <v>49</v>
      </c>
      <c r="E21" s="12">
        <v>9.76805555555556</v>
      </c>
      <c r="F21" s="12">
        <v>14.7263888888889</v>
      </c>
      <c r="G21" s="11">
        <v>12</v>
      </c>
      <c r="H21" s="12">
        <f t="shared" si="0"/>
        <v>26.7263888888889</v>
      </c>
      <c r="I21" s="12">
        <f t="shared" si="1"/>
        <v>8.9087962962963</v>
      </c>
      <c r="J21" s="13">
        <f t="shared" si="2"/>
        <v>0.00622557393172348</v>
      </c>
      <c r="K21" s="11"/>
      <c r="L21" s="17"/>
      <c r="M21" s="12"/>
      <c r="N21" s="15">
        <f t="shared" si="3"/>
        <v>8.9087962962963</v>
      </c>
      <c r="O21" s="16">
        <f>N21/N35</f>
        <v>0.0043366315139330685</v>
      </c>
    </row>
    <row r="22" spans="1:15" ht="12.75">
      <c r="A22" s="10" t="s">
        <v>53</v>
      </c>
      <c r="B22" s="10" t="s">
        <v>54</v>
      </c>
      <c r="C22" s="11">
        <v>178</v>
      </c>
      <c r="D22" s="11">
        <v>436</v>
      </c>
      <c r="E22" s="12">
        <v>69.895424020424</v>
      </c>
      <c r="F22" s="12">
        <v>125.148278110778</v>
      </c>
      <c r="G22" s="11">
        <v>15</v>
      </c>
      <c r="H22" s="12">
        <f t="shared" si="0"/>
        <v>140.148278110778</v>
      </c>
      <c r="I22" s="12">
        <f t="shared" si="1"/>
        <v>46.716092703592665</v>
      </c>
      <c r="J22" s="13">
        <f t="shared" si="2"/>
        <v>0.03264576708846448</v>
      </c>
      <c r="K22" s="11">
        <v>4</v>
      </c>
      <c r="L22" s="17">
        <f>K22*5</f>
        <v>20</v>
      </c>
      <c r="M22" s="12">
        <f>L22/3</f>
        <v>6.666666666666667</v>
      </c>
      <c r="N22" s="15">
        <f t="shared" si="3"/>
        <v>53.38275937025933</v>
      </c>
      <c r="O22" s="16">
        <f>N22/N35</f>
        <v>0.025985705463039455</v>
      </c>
    </row>
    <row r="23" spans="1:15" ht="12.75">
      <c r="A23" s="10" t="s">
        <v>55</v>
      </c>
      <c r="B23" s="10" t="s">
        <v>56</v>
      </c>
      <c r="C23" s="11">
        <v>15</v>
      </c>
      <c r="D23" s="11">
        <v>29</v>
      </c>
      <c r="E23" s="12">
        <v>4.54642857142857</v>
      </c>
      <c r="F23" s="12">
        <v>5.22261904761905</v>
      </c>
      <c r="G23" s="11">
        <v>4</v>
      </c>
      <c r="H23" s="12">
        <f t="shared" si="0"/>
        <v>9.22261904761905</v>
      </c>
      <c r="I23" s="12">
        <f t="shared" si="1"/>
        <v>3.07420634920635</v>
      </c>
      <c r="J23" s="13">
        <f t="shared" si="2"/>
        <v>0.0021482923474537736</v>
      </c>
      <c r="K23" s="11"/>
      <c r="L23" s="17"/>
      <c r="M23" s="12"/>
      <c r="N23" s="15">
        <f t="shared" si="3"/>
        <v>3.07420634920635</v>
      </c>
      <c r="O23" s="16">
        <f>N23/N35</f>
        <v>0.001496464807467182</v>
      </c>
    </row>
    <row r="24" spans="1:15" ht="12.75">
      <c r="A24" s="10" t="s">
        <v>57</v>
      </c>
      <c r="B24" s="10" t="s">
        <v>58</v>
      </c>
      <c r="C24" s="11">
        <v>878</v>
      </c>
      <c r="D24" s="11">
        <v>1683</v>
      </c>
      <c r="E24" s="12">
        <v>334.379198337894</v>
      </c>
      <c r="F24" s="12">
        <v>601.452968529055</v>
      </c>
      <c r="G24" s="11">
        <v>98</v>
      </c>
      <c r="H24" s="12">
        <f t="shared" si="0"/>
        <v>699.452968529055</v>
      </c>
      <c r="I24" s="12">
        <f t="shared" si="1"/>
        <v>233.15098950968502</v>
      </c>
      <c r="J24" s="13">
        <f t="shared" si="2"/>
        <v>0.162928713843246</v>
      </c>
      <c r="K24" s="19">
        <v>69</v>
      </c>
      <c r="L24" s="17">
        <f>K24*5</f>
        <v>345</v>
      </c>
      <c r="M24" s="12">
        <f>L24/3</f>
        <v>115</v>
      </c>
      <c r="N24" s="15">
        <f t="shared" si="3"/>
        <v>348.150989509685</v>
      </c>
      <c r="O24" s="16">
        <f>N24/N35</f>
        <v>0.16947323774170922</v>
      </c>
    </row>
    <row r="25" spans="1:15" ht="12.75">
      <c r="A25" s="10" t="s">
        <v>59</v>
      </c>
      <c r="B25" s="10" t="s">
        <v>60</v>
      </c>
      <c r="C25" s="11">
        <v>5</v>
      </c>
      <c r="D25" s="11">
        <v>10</v>
      </c>
      <c r="E25" s="12">
        <v>1.30555555555556</v>
      </c>
      <c r="F25" s="12">
        <v>1.80555555555556</v>
      </c>
      <c r="G25" s="11">
        <v>5</v>
      </c>
      <c r="H25" s="12">
        <f t="shared" si="0"/>
        <v>6.80555555555556</v>
      </c>
      <c r="I25" s="12">
        <f t="shared" si="1"/>
        <v>2.26851851851852</v>
      </c>
      <c r="J25" s="13">
        <f t="shared" si="2"/>
        <v>0.0015852680073504682</v>
      </c>
      <c r="K25" s="11"/>
      <c r="L25" s="17"/>
      <c r="M25" s="12"/>
      <c r="N25" s="15">
        <f t="shared" si="3"/>
        <v>2.26851851851852</v>
      </c>
      <c r="O25" s="16">
        <f>N25/N35</f>
        <v>0.0011042713931441064</v>
      </c>
    </row>
    <row r="26" spans="1:15" ht="12.75">
      <c r="A26" s="10" t="s">
        <v>61</v>
      </c>
      <c r="B26" s="10" t="s">
        <v>62</v>
      </c>
      <c r="C26" s="11">
        <v>7</v>
      </c>
      <c r="D26" s="11">
        <v>14</v>
      </c>
      <c r="E26" s="12">
        <v>2.29166666666667</v>
      </c>
      <c r="F26" s="12">
        <v>2.79166666666667</v>
      </c>
      <c r="G26" s="11">
        <v>1</v>
      </c>
      <c r="H26" s="12">
        <f t="shared" si="0"/>
        <v>3.79166666666667</v>
      </c>
      <c r="I26" s="12">
        <f t="shared" si="1"/>
        <v>1.26388888888889</v>
      </c>
      <c r="J26" s="13">
        <f t="shared" si="2"/>
        <v>0.0008832207469524039</v>
      </c>
      <c r="K26" s="11"/>
      <c r="L26" s="17"/>
      <c r="M26" s="12"/>
      <c r="N26" s="15">
        <f t="shared" si="3"/>
        <v>1.26388888888889</v>
      </c>
      <c r="O26" s="16">
        <f>N26/N35</f>
        <v>0.0006152369190374309</v>
      </c>
    </row>
    <row r="27" spans="1:15" ht="12.75">
      <c r="A27" s="10" t="s">
        <v>63</v>
      </c>
      <c r="B27" s="10" t="s">
        <v>64</v>
      </c>
      <c r="C27" s="11">
        <v>4</v>
      </c>
      <c r="D27" s="11">
        <v>10</v>
      </c>
      <c r="E27" s="12">
        <v>0.625</v>
      </c>
      <c r="F27" s="12">
        <v>0.625</v>
      </c>
      <c r="G27" s="11">
        <v>5</v>
      </c>
      <c r="H27" s="12">
        <f t="shared" si="0"/>
        <v>5.625</v>
      </c>
      <c r="I27" s="12">
        <f t="shared" si="1"/>
        <v>1.875</v>
      </c>
      <c r="J27" s="13">
        <f t="shared" si="2"/>
        <v>0.001310272536687631</v>
      </c>
      <c r="K27" s="11"/>
      <c r="L27" s="17"/>
      <c r="M27" s="12"/>
      <c r="N27" s="15">
        <f t="shared" si="3"/>
        <v>1.875</v>
      </c>
      <c r="O27" s="16">
        <f>N27/N35</f>
        <v>0.0009127141106599242</v>
      </c>
    </row>
    <row r="28" spans="1:15" ht="12.75">
      <c r="A28" s="10" t="s">
        <v>65</v>
      </c>
      <c r="B28" s="10" t="s">
        <v>66</v>
      </c>
      <c r="C28" s="11">
        <v>27</v>
      </c>
      <c r="D28" s="11">
        <v>56</v>
      </c>
      <c r="E28" s="12">
        <v>7.84226190476191</v>
      </c>
      <c r="F28" s="12">
        <v>10.8422619047619</v>
      </c>
      <c r="G28" s="11">
        <v>6</v>
      </c>
      <c r="H28" s="12">
        <f t="shared" si="0"/>
        <v>16.842261904761898</v>
      </c>
      <c r="I28" s="12">
        <f t="shared" si="1"/>
        <v>5.6140873015873</v>
      </c>
      <c r="J28" s="13">
        <f t="shared" si="2"/>
        <v>0.003923191685246191</v>
      </c>
      <c r="K28" s="11">
        <v>5</v>
      </c>
      <c r="L28" s="17">
        <f>K28*5</f>
        <v>25</v>
      </c>
      <c r="M28" s="12">
        <f>L28/3</f>
        <v>8.333333333333334</v>
      </c>
      <c r="N28" s="15">
        <f t="shared" si="3"/>
        <v>13.947420634920633</v>
      </c>
      <c r="O28" s="16">
        <f>N28/N35</f>
        <v>0.006789337397760779</v>
      </c>
    </row>
    <row r="29" spans="1:15" ht="12.75">
      <c r="A29" s="10" t="s">
        <v>67</v>
      </c>
      <c r="B29" s="10" t="s">
        <v>68</v>
      </c>
      <c r="C29" s="11">
        <v>485</v>
      </c>
      <c r="D29" s="11">
        <v>1101</v>
      </c>
      <c r="E29" s="12">
        <v>194.93571983572</v>
      </c>
      <c r="F29" s="12">
        <v>366.309204684205</v>
      </c>
      <c r="G29" s="11">
        <v>38</v>
      </c>
      <c r="H29" s="12">
        <f t="shared" si="0"/>
        <v>404.309204684205</v>
      </c>
      <c r="I29" s="12">
        <f t="shared" si="1"/>
        <v>134.769734894735</v>
      </c>
      <c r="J29" s="13">
        <f t="shared" si="2"/>
        <v>0.09417871061826345</v>
      </c>
      <c r="K29" s="19">
        <v>53</v>
      </c>
      <c r="L29" s="17">
        <f>K29*5</f>
        <v>265</v>
      </c>
      <c r="M29" s="12">
        <f>L29/3</f>
        <v>88.33333333333333</v>
      </c>
      <c r="N29" s="15">
        <f t="shared" si="3"/>
        <v>223.1030682280683</v>
      </c>
      <c r="O29" s="16">
        <f>N29/N35</f>
        <v>0.10860230320175027</v>
      </c>
    </row>
    <row r="30" spans="1:15" ht="12.75">
      <c r="A30" s="10" t="s">
        <v>69</v>
      </c>
      <c r="B30" s="10" t="s">
        <v>70</v>
      </c>
      <c r="C30" s="11">
        <v>9</v>
      </c>
      <c r="D30" s="11">
        <v>12</v>
      </c>
      <c r="E30" s="12">
        <v>4.43333333333333</v>
      </c>
      <c r="F30" s="12">
        <v>4.63333333333333</v>
      </c>
      <c r="G30" s="11">
        <v>2</v>
      </c>
      <c r="H30" s="12">
        <f t="shared" si="0"/>
        <v>6.63333333333333</v>
      </c>
      <c r="I30" s="12">
        <f t="shared" si="1"/>
        <v>2.21111111111111</v>
      </c>
      <c r="J30" s="13">
        <f t="shared" si="2"/>
        <v>0.0015451510210420056</v>
      </c>
      <c r="K30" s="11"/>
      <c r="L30" s="17"/>
      <c r="M30" s="12"/>
      <c r="N30" s="15">
        <f t="shared" si="3"/>
        <v>2.21111111111111</v>
      </c>
      <c r="O30" s="16">
        <f>N30/N35</f>
        <v>0.0010763265660522952</v>
      </c>
    </row>
    <row r="31" spans="1:15" ht="12.75">
      <c r="A31" s="10" t="s">
        <v>71</v>
      </c>
      <c r="B31" s="10" t="s">
        <v>72</v>
      </c>
      <c r="C31" s="11">
        <v>324</v>
      </c>
      <c r="D31" s="11">
        <v>769</v>
      </c>
      <c r="E31" s="12">
        <v>126.830908327783</v>
      </c>
      <c r="F31" s="12">
        <v>227.412766747142</v>
      </c>
      <c r="G31" s="11">
        <v>35</v>
      </c>
      <c r="H31" s="12">
        <f t="shared" si="0"/>
        <v>262.412766747142</v>
      </c>
      <c r="I31" s="12">
        <f t="shared" si="1"/>
        <v>87.47092224904732</v>
      </c>
      <c r="J31" s="13">
        <f t="shared" si="2"/>
        <v>0.06112573183022175</v>
      </c>
      <c r="K31" s="11">
        <v>23</v>
      </c>
      <c r="L31" s="17">
        <f>K31*5</f>
        <v>115</v>
      </c>
      <c r="M31" s="12">
        <f>L31/3</f>
        <v>38.333333333333336</v>
      </c>
      <c r="N31" s="15">
        <f t="shared" si="3"/>
        <v>125.80425558238065</v>
      </c>
      <c r="O31" s="16">
        <f>N31/N35</f>
        <v>0.06123910360059006</v>
      </c>
    </row>
    <row r="32" spans="1:15" ht="12.75">
      <c r="A32" s="10" t="s">
        <v>73</v>
      </c>
      <c r="B32" s="10" t="s">
        <v>74</v>
      </c>
      <c r="C32" s="11">
        <v>1</v>
      </c>
      <c r="D32" s="11">
        <v>1</v>
      </c>
      <c r="E32" s="12">
        <v>0.166666666666667</v>
      </c>
      <c r="F32" s="12">
        <v>0.166666666666667</v>
      </c>
      <c r="G32" s="11">
        <v>4</v>
      </c>
      <c r="H32" s="12">
        <f t="shared" si="0"/>
        <v>4.166666666666667</v>
      </c>
      <c r="I32" s="12">
        <f t="shared" si="1"/>
        <v>1.388888888888889</v>
      </c>
      <c r="J32" s="13">
        <f t="shared" si="2"/>
        <v>0.0009705722493982453</v>
      </c>
      <c r="K32" s="11"/>
      <c r="L32" s="17"/>
      <c r="M32" s="12"/>
      <c r="N32" s="15">
        <f t="shared" si="3"/>
        <v>1.388888888888889</v>
      </c>
      <c r="O32" s="16">
        <f>N32/N35</f>
        <v>0.0006760845264147588</v>
      </c>
    </row>
    <row r="33" spans="1:15" ht="12.75">
      <c r="A33" s="10" t="s">
        <v>75</v>
      </c>
      <c r="B33" s="10" t="s">
        <v>76</v>
      </c>
      <c r="C33" s="11">
        <v>47</v>
      </c>
      <c r="D33" s="11">
        <v>88</v>
      </c>
      <c r="E33" s="12">
        <v>13.3508116883117</v>
      </c>
      <c r="F33" s="12">
        <v>15.2531926406926</v>
      </c>
      <c r="G33" s="11">
        <v>19</v>
      </c>
      <c r="H33" s="12">
        <f t="shared" si="0"/>
        <v>34.2531926406926</v>
      </c>
      <c r="I33" s="12">
        <f t="shared" si="1"/>
        <v>11.417730880230868</v>
      </c>
      <c r="J33" s="13">
        <f t="shared" si="2"/>
        <v>0.007978847575283625</v>
      </c>
      <c r="K33" s="11">
        <v>3</v>
      </c>
      <c r="L33" s="17">
        <f>K33*5</f>
        <v>15</v>
      </c>
      <c r="M33" s="12">
        <f>L33/3</f>
        <v>5</v>
      </c>
      <c r="N33" s="15">
        <f t="shared" si="3"/>
        <v>16.41773088023087</v>
      </c>
      <c r="O33" s="16">
        <f>N33/N35</f>
        <v>0.00799183714101541</v>
      </c>
    </row>
    <row r="34" spans="1:15" ht="12.75">
      <c r="A34" s="10" t="s">
        <v>77</v>
      </c>
      <c r="B34" s="10" t="s">
        <v>78</v>
      </c>
      <c r="C34" s="11">
        <v>4</v>
      </c>
      <c r="D34" s="11">
        <v>7</v>
      </c>
      <c r="E34" s="12">
        <v>0.655555555555556</v>
      </c>
      <c r="F34" s="12">
        <v>0.655555555555556</v>
      </c>
      <c r="G34" s="11">
        <v>2</v>
      </c>
      <c r="H34" s="12">
        <f t="shared" si="0"/>
        <v>2.655555555555556</v>
      </c>
      <c r="I34" s="12">
        <f t="shared" si="1"/>
        <v>0.8851851851851853</v>
      </c>
      <c r="J34" s="13">
        <f t="shared" si="2"/>
        <v>0.0006185780469498151</v>
      </c>
      <c r="K34" s="11"/>
      <c r="L34" s="17"/>
      <c r="M34" s="12"/>
      <c r="N34" s="15">
        <f t="shared" si="3"/>
        <v>0.8851851851851853</v>
      </c>
      <c r="O34" s="16">
        <f>N34/N35</f>
        <v>0.00043089120483500625</v>
      </c>
    </row>
    <row r="35" spans="1:15" s="1" customFormat="1" ht="12.75">
      <c r="A35" s="20"/>
      <c r="B35" s="21" t="s">
        <v>79</v>
      </c>
      <c r="C35" s="22">
        <f>SUM(C6:C34)</f>
        <v>5183</v>
      </c>
      <c r="D35" s="22">
        <f aca="true" t="shared" si="4" ref="D35:K35">SUM(D6:D34)</f>
        <v>11278</v>
      </c>
      <c r="E35" s="15">
        <f t="shared" si="4"/>
        <v>1964.7251261272518</v>
      </c>
      <c r="F35" s="15">
        <f t="shared" si="4"/>
        <v>3707.937478782844</v>
      </c>
      <c r="G35" s="22">
        <f t="shared" si="4"/>
        <v>585</v>
      </c>
      <c r="H35" s="15">
        <f t="shared" si="4"/>
        <v>4292.937478782845</v>
      </c>
      <c r="I35" s="15">
        <f t="shared" si="4"/>
        <v>1430.9791595942818</v>
      </c>
      <c r="J35" s="16">
        <f t="shared" si="2"/>
        <v>0.9999854364739914</v>
      </c>
      <c r="K35" s="23">
        <f t="shared" si="4"/>
        <v>374</v>
      </c>
      <c r="L35" s="23">
        <f>K35*5</f>
        <v>1870</v>
      </c>
      <c r="M35" s="15">
        <f>L35/3</f>
        <v>623.3333333333334</v>
      </c>
      <c r="N35" s="15">
        <f t="shared" si="3"/>
        <v>2054.312492927615</v>
      </c>
      <c r="O35" s="16">
        <f>SUM(O6:O34)</f>
        <v>0.9999999999999998</v>
      </c>
    </row>
    <row r="36" spans="1:15" ht="12.75">
      <c r="A36" s="14"/>
      <c r="B36" s="14"/>
      <c r="C36" s="14"/>
      <c r="D36" s="14"/>
      <c r="E36" s="24"/>
      <c r="F36" s="24"/>
      <c r="G36" s="14"/>
      <c r="H36" s="14"/>
      <c r="I36" s="14"/>
      <c r="J36" s="14"/>
      <c r="K36" s="11"/>
      <c r="L36" s="24"/>
      <c r="M36" s="14"/>
      <c r="N36" s="20"/>
      <c r="O36" s="20"/>
    </row>
    <row r="37" spans="1:15" ht="12.75">
      <c r="A37" s="14"/>
      <c r="B37" s="7" t="s">
        <v>80</v>
      </c>
      <c r="C37" s="6" t="s">
        <v>5</v>
      </c>
      <c r="D37" s="6" t="s">
        <v>5</v>
      </c>
      <c r="E37" s="6" t="s">
        <v>5</v>
      </c>
      <c r="F37" s="6" t="s">
        <v>5</v>
      </c>
      <c r="G37" s="6" t="s">
        <v>6</v>
      </c>
      <c r="H37" s="6" t="s">
        <v>7</v>
      </c>
      <c r="I37" s="6" t="s">
        <v>8</v>
      </c>
      <c r="J37" s="6" t="s">
        <v>9</v>
      </c>
      <c r="K37" s="6" t="s">
        <v>10</v>
      </c>
      <c r="L37" s="8" t="s">
        <v>10</v>
      </c>
      <c r="M37" s="8" t="s">
        <v>8</v>
      </c>
      <c r="N37" s="9" t="s">
        <v>11</v>
      </c>
      <c r="O37" s="9" t="s">
        <v>11</v>
      </c>
    </row>
    <row r="38" spans="1:15" ht="12.75">
      <c r="A38" s="14"/>
      <c r="B38" s="7" t="s">
        <v>12</v>
      </c>
      <c r="C38" s="6" t="s">
        <v>13</v>
      </c>
      <c r="D38" s="6" t="s">
        <v>14</v>
      </c>
      <c r="E38" s="8" t="s">
        <v>15</v>
      </c>
      <c r="F38" s="8" t="s">
        <v>16</v>
      </c>
      <c r="G38" s="6" t="s">
        <v>17</v>
      </c>
      <c r="H38" s="6" t="s">
        <v>16</v>
      </c>
      <c r="I38" s="6" t="s">
        <v>16</v>
      </c>
      <c r="J38" s="6" t="s">
        <v>16</v>
      </c>
      <c r="K38" s="6" t="s">
        <v>18</v>
      </c>
      <c r="L38" s="8" t="s">
        <v>17</v>
      </c>
      <c r="M38" s="8" t="s">
        <v>19</v>
      </c>
      <c r="N38" s="9" t="s">
        <v>20</v>
      </c>
      <c r="O38" s="9" t="s">
        <v>9</v>
      </c>
    </row>
    <row r="39" spans="1:15" ht="12.75">
      <c r="A39" s="25">
        <v>100</v>
      </c>
      <c r="B39" s="11" t="s">
        <v>81</v>
      </c>
      <c r="C39" s="11">
        <f>SUM(C6:C14)</f>
        <v>2013</v>
      </c>
      <c r="D39" s="11">
        <f aca="true" t="shared" si="5" ref="D39:J39">SUM(D6:D14)</f>
        <v>4561</v>
      </c>
      <c r="E39" s="12">
        <f t="shared" si="5"/>
        <v>772.3712069549538</v>
      </c>
      <c r="F39" s="12">
        <f t="shared" si="5"/>
        <v>1580.2879955699602</v>
      </c>
      <c r="G39" s="11">
        <f t="shared" si="5"/>
        <v>171</v>
      </c>
      <c r="H39" s="12">
        <f t="shared" si="5"/>
        <v>1751.2879955699602</v>
      </c>
      <c r="I39" s="12">
        <f t="shared" si="5"/>
        <v>583.7626651899868</v>
      </c>
      <c r="J39" s="13">
        <f t="shared" si="5"/>
        <v>0.4079403670090752</v>
      </c>
      <c r="K39" s="11">
        <f>SUM(K6:K14)</f>
        <v>132</v>
      </c>
      <c r="L39" s="11">
        <f>SUM(L6:L14)</f>
        <v>660</v>
      </c>
      <c r="M39" s="12">
        <f>SUM(M6:M14)</f>
        <v>220</v>
      </c>
      <c r="N39" s="15">
        <f>SUM(N6:N14)</f>
        <v>803.7626651899868</v>
      </c>
      <c r="O39" s="16">
        <f>SUM(O6:O14)</f>
        <v>0.3912562806082822</v>
      </c>
    </row>
    <row r="40" spans="1:15" ht="12.75">
      <c r="A40" s="25">
        <v>200</v>
      </c>
      <c r="B40" s="11" t="s">
        <v>82</v>
      </c>
      <c r="C40" s="11">
        <f>SUM(C15:C21)</f>
        <v>1186</v>
      </c>
      <c r="D40" s="11">
        <f aca="true" t="shared" si="6" ref="D40:J40">SUM(D15:D21)</f>
        <v>2501</v>
      </c>
      <c r="E40" s="12">
        <f t="shared" si="6"/>
        <v>431.0953887081967</v>
      </c>
      <c r="F40" s="12">
        <f t="shared" si="6"/>
        <v>765.3304137708533</v>
      </c>
      <c r="G40" s="11">
        <f t="shared" si="6"/>
        <v>180</v>
      </c>
      <c r="H40" s="12">
        <f t="shared" si="6"/>
        <v>945.3304137708533</v>
      </c>
      <c r="I40" s="12">
        <f t="shared" si="6"/>
        <v>315.11013792361774</v>
      </c>
      <c r="J40" s="13">
        <f t="shared" si="6"/>
        <v>0.22020275186835622</v>
      </c>
      <c r="K40" s="11">
        <f>SUM(K15:K21)</f>
        <v>85</v>
      </c>
      <c r="L40" s="11">
        <f>SUM(L15:L21)</f>
        <v>425</v>
      </c>
      <c r="M40" s="12">
        <f>SUM(M15:M21)</f>
        <v>141.66666666666666</v>
      </c>
      <c r="N40" s="15">
        <f>SUM(N15:N21)</f>
        <v>456.77680459028437</v>
      </c>
      <c r="O40" s="16">
        <f>SUM(O15:O21)</f>
        <v>0.22235020531824182</v>
      </c>
    </row>
    <row r="41" spans="1:15" ht="12.75">
      <c r="A41" s="25">
        <v>300</v>
      </c>
      <c r="B41" s="11" t="s">
        <v>83</v>
      </c>
      <c r="C41" s="11">
        <f>SUM(C22:C25)</f>
        <v>1076</v>
      </c>
      <c r="D41" s="11">
        <f aca="true" t="shared" si="7" ref="D41:J41">SUM(D22:D25)</f>
        <v>2158</v>
      </c>
      <c r="E41" s="12">
        <f t="shared" si="7"/>
        <v>410.12660648530215</v>
      </c>
      <c r="F41" s="12">
        <f t="shared" si="7"/>
        <v>733.6294212430076</v>
      </c>
      <c r="G41" s="11">
        <f t="shared" si="7"/>
        <v>122</v>
      </c>
      <c r="H41" s="12">
        <f t="shared" si="7"/>
        <v>855.6294212430076</v>
      </c>
      <c r="I41" s="12">
        <f t="shared" si="7"/>
        <v>285.20980708100257</v>
      </c>
      <c r="J41" s="13">
        <f t="shared" si="7"/>
        <v>0.19930804128651475</v>
      </c>
      <c r="K41" s="11">
        <f>SUM(K22:K25)</f>
        <v>73</v>
      </c>
      <c r="L41" s="11">
        <f>SUM(L22:L25)</f>
        <v>365</v>
      </c>
      <c r="M41" s="12">
        <f>SUM(M22:M25)</f>
        <v>121.66666666666667</v>
      </c>
      <c r="N41" s="15">
        <f>SUM(N22:N25)</f>
        <v>406.87647374766925</v>
      </c>
      <c r="O41" s="16">
        <f>SUM(O22:O25)</f>
        <v>0.19805967940535998</v>
      </c>
    </row>
    <row r="42" spans="1:15" ht="12.75">
      <c r="A42" s="25">
        <v>400</v>
      </c>
      <c r="B42" s="11" t="s">
        <v>84</v>
      </c>
      <c r="C42" s="11">
        <f>SUM(C26:C29)</f>
        <v>523</v>
      </c>
      <c r="D42" s="11">
        <f aca="true" t="shared" si="8" ref="D42:J42">SUM(D26:D29)</f>
        <v>1181</v>
      </c>
      <c r="E42" s="12">
        <f t="shared" si="8"/>
        <v>205.69464840714858</v>
      </c>
      <c r="F42" s="12">
        <f t="shared" si="8"/>
        <v>380.56813325563354</v>
      </c>
      <c r="G42" s="11">
        <f t="shared" si="8"/>
        <v>50</v>
      </c>
      <c r="H42" s="12">
        <f t="shared" si="8"/>
        <v>430.56813325563354</v>
      </c>
      <c r="I42" s="12">
        <f t="shared" si="8"/>
        <v>143.5227110852112</v>
      </c>
      <c r="J42" s="13">
        <f t="shared" si="8"/>
        <v>0.10029539558714967</v>
      </c>
      <c r="K42" s="11">
        <f>SUM(K26:K29)</f>
        <v>58</v>
      </c>
      <c r="L42" s="11">
        <f>SUM(L26:L29)</f>
        <v>290</v>
      </c>
      <c r="M42" s="12">
        <f>SUM(M26:M29)</f>
        <v>96.66666666666666</v>
      </c>
      <c r="N42" s="15">
        <f>SUM(N26:N29)</f>
        <v>240.18937775187783</v>
      </c>
      <c r="O42" s="16">
        <f>SUM(O26:O29)</f>
        <v>0.1169195916292084</v>
      </c>
    </row>
    <row r="43" spans="1:15" ht="12.75">
      <c r="A43" s="25">
        <v>500</v>
      </c>
      <c r="B43" s="11" t="s">
        <v>85</v>
      </c>
      <c r="C43" s="11">
        <f>SUM(C30:C34)</f>
        <v>385</v>
      </c>
      <c r="D43" s="11">
        <f aca="true" t="shared" si="9" ref="D43:J43">SUM(D30:D34)</f>
        <v>877</v>
      </c>
      <c r="E43" s="12">
        <f t="shared" si="9"/>
        <v>145.43727557165025</v>
      </c>
      <c r="F43" s="12">
        <f t="shared" si="9"/>
        <v>248.12151494339014</v>
      </c>
      <c r="G43" s="11">
        <f t="shared" si="9"/>
        <v>62</v>
      </c>
      <c r="H43" s="12">
        <f t="shared" si="9"/>
        <v>310.12151494339014</v>
      </c>
      <c r="I43" s="12">
        <f t="shared" si="9"/>
        <v>103.37383831446336</v>
      </c>
      <c r="J43" s="13">
        <f t="shared" si="9"/>
        <v>0.07223888072289543</v>
      </c>
      <c r="K43" s="11">
        <f>SUM(K30:K34)</f>
        <v>26</v>
      </c>
      <c r="L43" s="11">
        <f>SUM(L30:L34)</f>
        <v>130</v>
      </c>
      <c r="M43" s="12">
        <f>SUM(M30:M34)</f>
        <v>43.333333333333336</v>
      </c>
      <c r="N43" s="15">
        <f>SUM(N30:N34)</f>
        <v>146.70717164779668</v>
      </c>
      <c r="O43" s="16">
        <f>SUM(O30:O34)</f>
        <v>0.07141424303890753</v>
      </c>
    </row>
    <row r="44" spans="1:15" s="1" customFormat="1" ht="12.75">
      <c r="A44" s="20"/>
      <c r="B44" s="22" t="s">
        <v>79</v>
      </c>
      <c r="C44" s="22">
        <f>SUM(C39:C43)</f>
        <v>5183</v>
      </c>
      <c r="D44" s="22">
        <f aca="true" t="shared" si="10" ref="D44:J44">SUM(D39:D43)</f>
        <v>11278</v>
      </c>
      <c r="E44" s="15">
        <f t="shared" si="10"/>
        <v>1964.7251261272513</v>
      </c>
      <c r="F44" s="15">
        <f t="shared" si="10"/>
        <v>3707.937478782845</v>
      </c>
      <c r="G44" s="22">
        <f t="shared" si="10"/>
        <v>585</v>
      </c>
      <c r="H44" s="15">
        <f t="shared" si="10"/>
        <v>4292.937478782846</v>
      </c>
      <c r="I44" s="15">
        <f t="shared" si="10"/>
        <v>1430.9791595942818</v>
      </c>
      <c r="J44" s="16">
        <f t="shared" si="10"/>
        <v>0.9999854364739914</v>
      </c>
      <c r="K44" s="22">
        <f>SUM(K39:K43)</f>
        <v>374</v>
      </c>
      <c r="L44" s="22">
        <f>SUM(L39:L43)</f>
        <v>1870</v>
      </c>
      <c r="M44" s="15">
        <f>SUM(M39:M43)</f>
        <v>623.3333333333334</v>
      </c>
      <c r="N44" s="15">
        <f>SUM(N39:N43)</f>
        <v>2054.312492927615</v>
      </c>
      <c r="O44" s="16">
        <f>SUM(O39:O43)</f>
        <v>0.9999999999999999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5" max="5" width="11.421875" style="26" customWidth="1"/>
  </cols>
  <sheetData>
    <row r="1" spans="1:5" s="1" customFormat="1" ht="12.75">
      <c r="A1" s="3" t="s">
        <v>89</v>
      </c>
      <c r="E1" s="2"/>
    </row>
    <row r="2" spans="2:7" ht="12.75">
      <c r="B2" s="33" t="s">
        <v>87</v>
      </c>
      <c r="C2" s="34"/>
      <c r="D2" s="35"/>
      <c r="E2" s="38" t="s">
        <v>88</v>
      </c>
      <c r="F2" s="34"/>
      <c r="G2" s="35"/>
    </row>
    <row r="3" spans="1:9" s="28" customFormat="1" ht="12.75">
      <c r="A3" s="29" t="s">
        <v>86</v>
      </c>
      <c r="B3" s="36">
        <v>2000</v>
      </c>
      <c r="C3" s="37">
        <v>2001</v>
      </c>
      <c r="D3" s="30">
        <v>2002</v>
      </c>
      <c r="E3" s="36">
        <v>2000</v>
      </c>
      <c r="F3" s="37">
        <v>2001</v>
      </c>
      <c r="G3" s="30">
        <v>2002</v>
      </c>
      <c r="I3" s="27">
        <v>1</v>
      </c>
    </row>
    <row r="4" spans="1:7" ht="12.75">
      <c r="A4" s="11" t="s">
        <v>81</v>
      </c>
      <c r="B4" s="31">
        <v>597</v>
      </c>
      <c r="C4" s="31">
        <v>763</v>
      </c>
      <c r="D4" s="31">
        <v>653</v>
      </c>
      <c r="E4" s="32">
        <v>470.375301891092</v>
      </c>
      <c r="F4" s="32">
        <v>616.150114387247</v>
      </c>
      <c r="G4" s="32">
        <v>493.762579291624</v>
      </c>
    </row>
    <row r="5" spans="1:7" ht="12.75">
      <c r="A5" s="11" t="s">
        <v>82</v>
      </c>
      <c r="B5" s="11">
        <v>384</v>
      </c>
      <c r="C5" s="11">
        <v>446</v>
      </c>
      <c r="D5" s="11">
        <v>356</v>
      </c>
      <c r="E5" s="12">
        <v>258.825324091114</v>
      </c>
      <c r="F5" s="12">
        <v>310.196448343323</v>
      </c>
      <c r="G5" s="12">
        <v>196.308641336416</v>
      </c>
    </row>
    <row r="6" spans="1:7" ht="12.75">
      <c r="A6" s="11" t="s">
        <v>83</v>
      </c>
      <c r="B6" s="11">
        <v>304</v>
      </c>
      <c r="C6" s="11">
        <v>400</v>
      </c>
      <c r="D6" s="11">
        <v>372</v>
      </c>
      <c r="E6" s="12">
        <v>220.622588522589</v>
      </c>
      <c r="F6" s="12">
        <v>268.183055109142</v>
      </c>
      <c r="G6" s="12">
        <v>244.823777611278</v>
      </c>
    </row>
    <row r="7" spans="1:7" ht="12.75">
      <c r="A7" s="11" t="s">
        <v>84</v>
      </c>
      <c r="B7" s="11">
        <v>176</v>
      </c>
      <c r="C7" s="11">
        <v>167</v>
      </c>
      <c r="D7" s="11">
        <v>180</v>
      </c>
      <c r="E7" s="12">
        <v>138.571452158952</v>
      </c>
      <c r="F7" s="12">
        <v>116.388347763348</v>
      </c>
      <c r="G7" s="12">
        <v>125.608333333333</v>
      </c>
    </row>
    <row r="8" spans="1:7" ht="12.75">
      <c r="A8" s="11" t="s">
        <v>85</v>
      </c>
      <c r="B8" s="11">
        <v>135</v>
      </c>
      <c r="C8" s="11">
        <v>124</v>
      </c>
      <c r="D8" s="11">
        <v>126</v>
      </c>
      <c r="E8" s="12">
        <v>92.3463023088023</v>
      </c>
      <c r="F8" s="12">
        <v>75.0285856504607</v>
      </c>
      <c r="G8" s="12">
        <v>80.746626984127</v>
      </c>
    </row>
    <row r="9" spans="1:8" s="3" customFormat="1" ht="11.25">
      <c r="A9" s="22" t="s">
        <v>79</v>
      </c>
      <c r="B9" s="22">
        <f aca="true" t="shared" si="0" ref="B9:G9">SUM(B4:B8)</f>
        <v>1596</v>
      </c>
      <c r="C9" s="22">
        <f t="shared" si="0"/>
        <v>1900</v>
      </c>
      <c r="D9" s="22">
        <f t="shared" si="0"/>
        <v>1687</v>
      </c>
      <c r="E9" s="15">
        <f t="shared" si="0"/>
        <v>1180.7409689725494</v>
      </c>
      <c r="F9" s="15">
        <f t="shared" si="0"/>
        <v>1385.9465512535207</v>
      </c>
      <c r="G9" s="15">
        <f t="shared" si="0"/>
        <v>1141.249958556778</v>
      </c>
      <c r="H9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D11" sqref="D11"/>
    </sheetView>
  </sheetViews>
  <sheetFormatPr defaultColWidth="11.421875" defaultRowHeight="12.75"/>
  <cols>
    <col min="1" max="1" width="32.8515625" style="0" customWidth="1"/>
  </cols>
  <sheetData>
    <row r="1" s="1" customFormat="1" ht="12.75">
      <c r="A1" s="1" t="s">
        <v>90</v>
      </c>
    </row>
    <row r="2" spans="1:3" ht="12.75">
      <c r="A2" s="7" t="s">
        <v>4</v>
      </c>
      <c r="B2" s="9" t="s">
        <v>11</v>
      </c>
      <c r="C2" s="9" t="s">
        <v>11</v>
      </c>
    </row>
    <row r="3" spans="1:3" ht="12.75">
      <c r="A3" s="7" t="s">
        <v>12</v>
      </c>
      <c r="B3" s="9" t="s">
        <v>20</v>
      </c>
      <c r="C3" s="9" t="s">
        <v>9</v>
      </c>
    </row>
    <row r="4" spans="1:3" ht="12.75">
      <c r="A4" s="10" t="s">
        <v>22</v>
      </c>
      <c r="B4" s="12">
        <v>0.7916666666666666</v>
      </c>
      <c r="C4" s="13">
        <v>0.0003853681800564124</v>
      </c>
    </row>
    <row r="5" spans="1:3" ht="12.75">
      <c r="A5" s="10" t="s">
        <v>24</v>
      </c>
      <c r="B5" s="12">
        <v>296.5982691600336</v>
      </c>
      <c r="C5" s="13">
        <v>0.14437836024515888</v>
      </c>
    </row>
    <row r="6" spans="1:3" ht="12.75">
      <c r="A6" s="10" t="s">
        <v>26</v>
      </c>
      <c r="B6" s="12">
        <v>463.820606948664</v>
      </c>
      <c r="C6" s="13">
        <v>0.22577899348101127</v>
      </c>
    </row>
    <row r="7" spans="1:3" ht="12.75">
      <c r="A7" s="10" t="s">
        <v>28</v>
      </c>
      <c r="B7" s="12">
        <v>13.265806878306867</v>
      </c>
      <c r="C7" s="13">
        <v>0.006457540867797418</v>
      </c>
    </row>
    <row r="8" spans="1:3" ht="12.75">
      <c r="A8" s="10" t="s">
        <v>30</v>
      </c>
      <c r="B8" s="12">
        <v>14.367724867724867</v>
      </c>
      <c r="C8" s="13">
        <v>0.006993933453254389</v>
      </c>
    </row>
    <row r="9" spans="1:3" ht="12.75">
      <c r="A9" s="10" t="s">
        <v>32</v>
      </c>
      <c r="B9" s="12">
        <v>6.132407407407407</v>
      </c>
      <c r="C9" s="13">
        <v>0.0029851385456299644</v>
      </c>
    </row>
    <row r="10" spans="1:3" ht="12.75">
      <c r="A10" s="10" t="s">
        <v>34</v>
      </c>
      <c r="B10" s="12">
        <v>0.3333333333333333</v>
      </c>
      <c r="C10" s="13">
        <v>0.00016226028633954206</v>
      </c>
    </row>
    <row r="11" spans="1:3" ht="12.75">
      <c r="A11" s="10" t="s">
        <v>36</v>
      </c>
      <c r="B11" s="12">
        <v>8.1195165945166</v>
      </c>
      <c r="C11" s="13">
        <v>0.003952425262694782</v>
      </c>
    </row>
    <row r="12" spans="1:3" ht="12.75">
      <c r="A12" s="10" t="s">
        <v>38</v>
      </c>
      <c r="B12" s="12">
        <v>0.3333333333333333</v>
      </c>
      <c r="C12" s="13">
        <v>0.00016226028633954206</v>
      </c>
    </row>
    <row r="13" spans="1:3" ht="12.75">
      <c r="A13" s="10" t="s">
        <v>40</v>
      </c>
      <c r="B13" s="12">
        <v>11.059407989671135</v>
      </c>
      <c r="C13" s="13">
        <v>0.005383508121449573</v>
      </c>
    </row>
    <row r="14" spans="1:3" ht="12.75">
      <c r="A14" s="10" t="s">
        <v>42</v>
      </c>
      <c r="B14" s="12">
        <v>27.231361231361234</v>
      </c>
      <c r="C14" s="13">
        <v>0.013255705412448537</v>
      </c>
    </row>
    <row r="15" spans="1:3" ht="12.75">
      <c r="A15" s="10" t="s">
        <v>44</v>
      </c>
      <c r="B15" s="12">
        <v>14.6841168091168</v>
      </c>
      <c r="C15" s="13">
        <v>0.0071479469942717245</v>
      </c>
    </row>
    <row r="16" spans="1:3" ht="12.75">
      <c r="A16" s="10" t="s">
        <v>46</v>
      </c>
      <c r="B16" s="12">
        <v>330.3956899933803</v>
      </c>
      <c r="C16" s="13">
        <v>0.1608302977910294</v>
      </c>
    </row>
    <row r="17" spans="1:3" ht="12.75">
      <c r="A17" s="10" t="s">
        <v>48</v>
      </c>
      <c r="B17" s="12">
        <v>59.706833979860335</v>
      </c>
      <c r="C17" s="13">
        <v>0.029064143933998917</v>
      </c>
    </row>
    <row r="18" spans="1:3" ht="12.75">
      <c r="A18" s="10" t="s">
        <v>50</v>
      </c>
      <c r="B18" s="12">
        <v>4.7905982905982905</v>
      </c>
      <c r="C18" s="13">
        <v>0.0023319715511105985</v>
      </c>
    </row>
    <row r="19" spans="1:3" ht="12.75">
      <c r="A19" s="10" t="s">
        <v>52</v>
      </c>
      <c r="B19" s="12">
        <v>8.9087962962963</v>
      </c>
      <c r="C19" s="13">
        <v>0.0043366315139330685</v>
      </c>
    </row>
    <row r="20" spans="1:3" ht="12.75">
      <c r="A20" s="10" t="s">
        <v>54</v>
      </c>
      <c r="B20" s="12">
        <v>53.38275937025933</v>
      </c>
      <c r="C20" s="13">
        <v>0.025985705463039455</v>
      </c>
    </row>
    <row r="21" spans="1:3" ht="12.75">
      <c r="A21" s="10" t="s">
        <v>56</v>
      </c>
      <c r="B21" s="12">
        <v>3.07420634920635</v>
      </c>
      <c r="C21" s="13">
        <v>0.001496464807467182</v>
      </c>
    </row>
    <row r="22" spans="1:3" ht="12.75">
      <c r="A22" s="10" t="s">
        <v>58</v>
      </c>
      <c r="B22" s="12">
        <v>348.150989509685</v>
      </c>
      <c r="C22" s="13">
        <v>0.16947323774170922</v>
      </c>
    </row>
    <row r="23" spans="1:3" ht="12.75">
      <c r="A23" s="10" t="s">
        <v>60</v>
      </c>
      <c r="B23" s="12">
        <v>2.26851851851852</v>
      </c>
      <c r="C23" s="13">
        <v>0.0011042713931441064</v>
      </c>
    </row>
    <row r="24" spans="1:3" ht="12.75">
      <c r="A24" s="10" t="s">
        <v>62</v>
      </c>
      <c r="B24" s="12">
        <v>1.26388888888889</v>
      </c>
      <c r="C24" s="13">
        <v>0.0006152369190374309</v>
      </c>
    </row>
    <row r="25" spans="1:3" ht="12.75">
      <c r="A25" s="10" t="s">
        <v>64</v>
      </c>
      <c r="B25" s="12">
        <v>1.875</v>
      </c>
      <c r="C25" s="13">
        <v>0.0009127141106599242</v>
      </c>
    </row>
    <row r="26" spans="1:3" ht="12.75">
      <c r="A26" s="10" t="s">
        <v>66</v>
      </c>
      <c r="B26" s="12">
        <v>13.947420634920633</v>
      </c>
      <c r="C26" s="13">
        <v>0.006789337397760779</v>
      </c>
    </row>
    <row r="27" spans="1:3" ht="12.75">
      <c r="A27" s="10" t="s">
        <v>68</v>
      </c>
      <c r="B27" s="12">
        <v>223.1030682280683</v>
      </c>
      <c r="C27" s="13">
        <v>0.10860230320175027</v>
      </c>
    </row>
    <row r="28" spans="1:3" ht="12.75">
      <c r="A28" s="10" t="s">
        <v>70</v>
      </c>
      <c r="B28" s="12">
        <v>2.21111111111111</v>
      </c>
      <c r="C28" s="13">
        <v>0.0010763265660522952</v>
      </c>
    </row>
    <row r="29" spans="1:3" ht="12.75">
      <c r="A29" s="10" t="s">
        <v>72</v>
      </c>
      <c r="B29" s="12">
        <v>125.80425558238065</v>
      </c>
      <c r="C29" s="13">
        <v>0.06123910360059006</v>
      </c>
    </row>
    <row r="30" spans="1:3" ht="12.75">
      <c r="A30" s="10" t="s">
        <v>74</v>
      </c>
      <c r="B30" s="12">
        <v>1.388888888888889</v>
      </c>
      <c r="C30" s="13">
        <v>0.0006760845264147588</v>
      </c>
    </row>
    <row r="31" spans="1:3" ht="12.75">
      <c r="A31" s="10" t="s">
        <v>76</v>
      </c>
      <c r="B31" s="12">
        <v>16.41773088023087</v>
      </c>
      <c r="C31" s="13">
        <v>0.00799183714101541</v>
      </c>
    </row>
    <row r="32" spans="1:3" ht="12.75">
      <c r="A32" s="10" t="s">
        <v>78</v>
      </c>
      <c r="B32" s="12">
        <v>0.8851851851851853</v>
      </c>
      <c r="C32" s="13">
        <v>0.00043089120483500625</v>
      </c>
    </row>
    <row r="33" spans="1:3" ht="12.75">
      <c r="A33" s="21" t="s">
        <v>79</v>
      </c>
      <c r="B33" s="12">
        <v>2054.312492927615</v>
      </c>
      <c r="C33" s="13">
        <v>1</v>
      </c>
    </row>
    <row r="34" spans="1:3" s="1" customFormat="1" ht="12.75">
      <c r="A34" s="20"/>
      <c r="B34" s="22"/>
      <c r="C34" s="22"/>
    </row>
    <row r="35" spans="1:3" ht="12.75">
      <c r="A35" s="7" t="s">
        <v>80</v>
      </c>
      <c r="B35" s="9" t="s">
        <v>11</v>
      </c>
      <c r="C35" s="9" t="s">
        <v>11</v>
      </c>
    </row>
    <row r="36" spans="1:3" ht="12.75">
      <c r="A36" s="7" t="s">
        <v>12</v>
      </c>
      <c r="B36" s="9" t="s">
        <v>20</v>
      </c>
      <c r="C36" s="9" t="s">
        <v>9</v>
      </c>
    </row>
    <row r="37" spans="1:3" ht="12.75">
      <c r="A37" s="11" t="s">
        <v>81</v>
      </c>
      <c r="B37" s="12">
        <v>803.7626651899868</v>
      </c>
      <c r="C37" s="13">
        <v>0.3912562806082822</v>
      </c>
    </row>
    <row r="38" spans="1:3" ht="12.75">
      <c r="A38" s="11" t="s">
        <v>82</v>
      </c>
      <c r="B38" s="12">
        <v>456.77680459028437</v>
      </c>
      <c r="C38" s="13">
        <v>0.22235020531824182</v>
      </c>
    </row>
    <row r="39" spans="1:3" ht="12.75">
      <c r="A39" s="11" t="s">
        <v>83</v>
      </c>
      <c r="B39" s="12">
        <v>406.87647374766925</v>
      </c>
      <c r="C39" s="13">
        <v>0.19805967940535998</v>
      </c>
    </row>
    <row r="40" spans="1:3" ht="12.75">
      <c r="A40" s="11" t="s">
        <v>84</v>
      </c>
      <c r="B40" s="12">
        <v>240.18937775187783</v>
      </c>
      <c r="C40" s="13">
        <v>0.1169195916292084</v>
      </c>
    </row>
    <row r="41" spans="1:3" ht="12.75">
      <c r="A41" s="11" t="s">
        <v>85</v>
      </c>
      <c r="B41" s="12">
        <v>146.70717164779668</v>
      </c>
      <c r="C41" s="13">
        <v>0.07141424303890753</v>
      </c>
    </row>
    <row r="42" spans="1:3" ht="12.75">
      <c r="A42" s="22" t="s">
        <v>79</v>
      </c>
      <c r="B42" s="12">
        <v>2054.312492927615</v>
      </c>
      <c r="C42" s="13">
        <v>1</v>
      </c>
    </row>
    <row r="44" ht="12.75">
      <c r="A44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</dc:creator>
  <cp:keywords/>
  <dc:description/>
  <cp:lastModifiedBy>Andres Haga</cp:lastModifiedBy>
  <dcterms:created xsi:type="dcterms:W3CDTF">2003-08-13T13:50:12Z</dcterms:created>
  <dcterms:modified xsi:type="dcterms:W3CDTF">2007-02-02T09:57:16Z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191412068</vt:i4>
  </property>
  <property fmtid="{D5CDD505-2E9C-101B-9397-08002B2CF9AE}" pid="3" name="_EmailSubject">
    <vt:lpwstr/>
  </property>
  <property fmtid="{D5CDD505-2E9C-101B-9397-08002B2CF9AE}" pid="4" name="_AuthorEmail">
    <vt:lpwstr>Maiken.Engelstad@hd.dep.no</vt:lpwstr>
  </property>
  <property fmtid="{D5CDD505-2E9C-101B-9397-08002B2CF9AE}" pid="5" name="_AuthorEmailDisplayName">
    <vt:lpwstr>Engelstad Maiken</vt:lpwstr>
  </property>
  <property fmtid="{D5CDD505-2E9C-101B-9397-08002B2CF9AE}" pid="6" name="_PreviousAdHocReviewCycleID">
    <vt:i4>363024590</vt:i4>
  </property>
  <property fmtid="{D5CDD505-2E9C-101B-9397-08002B2CF9AE}" pid="7" name="_ReviewingToolsShownOnce">
    <vt:lpwstr/>
  </property>
</Properties>
</file>