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70"/>
  <workbookPr/>
  <bookViews>
    <workbookView xWindow="480" yWindow="45" windowWidth="13980" windowHeight="1063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<sst xmlns="http://schemas.openxmlformats.org/spreadsheetml/2006/main" count="47" uniqueCount="43">
  <si>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Ramme 2004</t>
  </si>
  <si>
    <t xml:space="preserve">Bestillings-
fullmakter </t>
  </si>
  <si>
    <t>Prosjektnavn</t>
  </si>
  <si>
    <t>Kostnads-
ramme</t>
  </si>
  <si>
    <t>Post 01</t>
  </si>
  <si>
    <t>Post 45</t>
  </si>
  <si>
    <t>Sum</t>
  </si>
  <si>
    <t>FELLESFORMÅL</t>
  </si>
  <si>
    <t>Felles infrastruktur</t>
  </si>
  <si>
    <t>FISBasis</t>
  </si>
  <si>
    <t>Multi rolle radio (MRR)</t>
  </si>
  <si>
    <t>HÆRSTYRKER</t>
  </si>
  <si>
    <t>Felles</t>
  </si>
  <si>
    <t>Taktisk treningssystem</t>
  </si>
  <si>
    <t>Pansrede spesialkjøretøyer - brukt materiell</t>
  </si>
  <si>
    <t>Program Soldat 2000</t>
  </si>
  <si>
    <t>Pansrede spesialkjøretøy på stridsvognchassis</t>
  </si>
  <si>
    <t>Panserbekjempelsesvåpen - middels rekkevidde</t>
  </si>
  <si>
    <t>Artilleriavdelinger</t>
  </si>
  <si>
    <t>Divisjonsartilleri</t>
  </si>
  <si>
    <t>Kavaleriavdelinger</t>
  </si>
  <si>
    <t>Brukte Leopard 2A4</t>
  </si>
  <si>
    <t>SJØFORSVARSSTYRKER</t>
  </si>
  <si>
    <t>Eskortefartøy</t>
  </si>
  <si>
    <t>Nye fregatter - U/A/O fasene</t>
  </si>
  <si>
    <t xml:space="preserve"> </t>
  </si>
  <si>
    <t>Nye sjømålmissiler – Utviklings-fase</t>
  </si>
  <si>
    <t>Missiltorpedobåter</t>
  </si>
  <si>
    <t>Skjold MTB</t>
  </si>
  <si>
    <t>Ny MTB-struktur</t>
  </si>
  <si>
    <t>LUFTFORSVARSSTYRKER</t>
  </si>
  <si>
    <t>Kampfly</t>
  </si>
  <si>
    <t>F-16 EK</t>
  </si>
  <si>
    <t>Nye kortholdsmissiler og hjelm-montert siktesystem</t>
  </si>
  <si>
    <t>Luftvern</t>
  </si>
  <si>
    <t>NASAMS II</t>
  </si>
  <si>
    <t>Helikopter</t>
  </si>
  <si>
    <t>Enhetshelikopter til Forsvaret</t>
  </si>
  <si>
    <t>Sum kategori 1-prosjekter</t>
  </si>
  <si>
    <t>Andre prosjekter</t>
  </si>
  <si>
    <t>Ufordelt</t>
  </si>
  <si>
    <t>Totalt samtlige prosjekter</t>
  </si>
  <si>
    <t>Kapittel 1760 - Kategori 1-prosjekter, materiell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</si>
</sst>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000"/>
    <numFmt numFmtId="165" formatCode="#,##0_ ;[Red]\-#,##0\ "/>
  </numFmts>
  <fonts count="6">
    <font>
      <sz val="10"/>
      <name val="Arial"/>
      <family val="0"/>
    </font>
    <font>
      <sz val="10"/>
      <name val="DepCentury Old Style"/>
      <family val="1"/>
    </font>
    <font>
      <b/>
      <sz val="14"/>
      <name val="DepCentury Old Style"/>
      <family val="1"/>
    </font>
    <font>
      <b/>
      <sz val="10"/>
      <name val="DepCentury Old Style"/>
      <family val="1"/>
    </font>
    <font>
      <i/>
      <sz val="10"/>
      <name val="DepCentury Old Style"/>
      <family val="1"/>
    </font>
    <font>
      <b/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165" fontId="3" fillId="2" borderId="5" xfId="0" applyNumberFormat="1" applyFon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1" fillId="2" borderId="12" xfId="0" applyFont="1" applyFill="1" applyBorder="1" applyAlignment="1">
      <alignment/>
    </xf>
    <xf numFmtId="165" fontId="1" fillId="2" borderId="13" xfId="0" applyNumberFormat="1" applyFont="1" applyFill="1" applyBorder="1" applyAlignment="1">
      <alignment/>
    </xf>
    <xf numFmtId="165" fontId="4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165" fontId="1" fillId="2" borderId="14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6">
      <selection activeCell="A2" sqref="A2:IV2"/>
    </sheetView>
  </sheetViews>
  <sheetFormatPr defaultColWidth="11.421875" defaultRowHeight="12.75"/>
  <cols>
    <col min="1" max="1" width="2.7109375" style="1" customWidth="1"/>
    <col min="2" max="2" width="1.8515625" style="1" customWidth="1"/>
    <col min="3" max="3" width="43.00390625" style="1" bestFit="1" customWidth="1"/>
    <col min="4" max="4" width="14.8515625" style="2" customWidth="1"/>
    <col min="5" max="5" width="9.28125" style="1" customWidth="1"/>
    <col min="6" max="6" width="10.7109375" style="1" customWidth="1"/>
    <col min="7" max="7" width="13.00390625" style="1" customWidth="1"/>
    <col min="8" max="8" width="8.8515625" style="1" bestFit="1" customWidth="1"/>
    <col min="9" max="9" width="11.00390625" style="1" bestFit="1" customWidth="1"/>
    <col min="10" max="16384" width="11.421875" style="1" customWidth="1"/>
  </cols>
  <sheetData>
    <row r="1" ht="18.75">
      <c r="A1" s="3" t="s">
        <v>42</v>
      </c>
    </row>
    <row r="2" ht="3.75" customHeight="1" thickBot="1">
      <c r="A2" s="3"/>
    </row>
    <row r="3" spans="1:9" ht="30" customHeight="1">
      <c r="A3" s="27"/>
      <c r="B3" s="28"/>
      <c r="C3" s="29"/>
      <c r="D3" s="30"/>
      <c r="E3" s="40" t="s">
        <v>0</v>
      </c>
      <c r="F3" s="41"/>
      <c r="G3" s="42"/>
      <c r="H3" s="43" t="s">
        <v>1</v>
      </c>
      <c r="I3" s="44"/>
    </row>
    <row r="4" spans="1:9" ht="25.5">
      <c r="A4" s="31"/>
      <c r="B4" s="8"/>
      <c r="C4" s="21" t="s">
        <v>2</v>
      </c>
      <c r="D4" s="19" t="s">
        <v>3</v>
      </c>
      <c r="E4" s="20" t="s">
        <v>4</v>
      </c>
      <c r="F4" s="20" t="s">
        <v>5</v>
      </c>
      <c r="G4" s="20" t="s">
        <v>6</v>
      </c>
      <c r="H4" s="20" t="s">
        <v>4</v>
      </c>
      <c r="I4" s="32" t="s">
        <v>5</v>
      </c>
    </row>
    <row r="5" spans="1:9" ht="12.75">
      <c r="A5" s="33" t="s">
        <v>7</v>
      </c>
      <c r="B5" s="4"/>
      <c r="C5" s="4"/>
      <c r="D5" s="5">
        <f aca="true" t="shared" si="0" ref="D5:I5">+D6</f>
        <v>3516000</v>
      </c>
      <c r="E5" s="5">
        <f t="shared" si="0"/>
        <v>0</v>
      </c>
      <c r="F5" s="5">
        <f t="shared" si="0"/>
        <v>40000</v>
      </c>
      <c r="G5" s="6">
        <f t="shared" si="0"/>
        <v>40000</v>
      </c>
      <c r="H5" s="5">
        <f t="shared" si="0"/>
        <v>0</v>
      </c>
      <c r="I5" s="34">
        <f t="shared" si="0"/>
        <v>228000</v>
      </c>
    </row>
    <row r="6" spans="1:9" ht="12.75">
      <c r="A6" s="31"/>
      <c r="B6" s="7" t="s">
        <v>8</v>
      </c>
      <c r="C6" s="8"/>
      <c r="D6" s="9">
        <f aca="true" t="shared" si="1" ref="D6:I6">SUM(D7:D8)</f>
        <v>3516000</v>
      </c>
      <c r="E6" s="9">
        <f t="shared" si="1"/>
        <v>0</v>
      </c>
      <c r="F6" s="9">
        <f t="shared" si="1"/>
        <v>40000</v>
      </c>
      <c r="G6" s="10">
        <f t="shared" si="1"/>
        <v>40000</v>
      </c>
      <c r="H6" s="9">
        <f t="shared" si="1"/>
        <v>0</v>
      </c>
      <c r="I6" s="35">
        <f t="shared" si="1"/>
        <v>228000</v>
      </c>
    </row>
    <row r="7" spans="1:9" ht="12.75">
      <c r="A7" s="31"/>
      <c r="B7" s="8"/>
      <c r="C7" s="8" t="s">
        <v>9</v>
      </c>
      <c r="D7" s="11">
        <v>1307000</v>
      </c>
      <c r="E7" s="11"/>
      <c r="F7" s="11">
        <v>0</v>
      </c>
      <c r="G7" s="12">
        <f>SUM(E7:F7)</f>
        <v>0</v>
      </c>
      <c r="H7" s="11"/>
      <c r="I7" s="36">
        <v>0</v>
      </c>
    </row>
    <row r="8" spans="1:9" ht="12.75">
      <c r="A8" s="31"/>
      <c r="B8" s="8"/>
      <c r="C8" s="8" t="s">
        <v>10</v>
      </c>
      <c r="D8" s="11">
        <v>2209000</v>
      </c>
      <c r="E8" s="11"/>
      <c r="F8" s="11">
        <v>40000</v>
      </c>
      <c r="G8" s="12">
        <f>SUM(E8:F8)</f>
        <v>40000</v>
      </c>
      <c r="H8" s="11"/>
      <c r="I8" s="36">
        <v>228000</v>
      </c>
    </row>
    <row r="9" spans="1:9" ht="12.75">
      <c r="A9" s="37" t="s">
        <v>11</v>
      </c>
      <c r="B9" s="13"/>
      <c r="C9" s="13"/>
      <c r="D9" s="14">
        <f aca="true" t="shared" si="2" ref="D9:I9">+D10+D16+D18</f>
        <v>9321000</v>
      </c>
      <c r="E9" s="14">
        <f t="shared" si="2"/>
        <v>0</v>
      </c>
      <c r="F9" s="14">
        <f t="shared" si="2"/>
        <v>230000</v>
      </c>
      <c r="G9" s="15">
        <f t="shared" si="2"/>
        <v>230000</v>
      </c>
      <c r="H9" s="14">
        <f t="shared" si="2"/>
        <v>0</v>
      </c>
      <c r="I9" s="38">
        <f t="shared" si="2"/>
        <v>2893000</v>
      </c>
    </row>
    <row r="10" spans="1:9" ht="12.75">
      <c r="A10" s="31"/>
      <c r="B10" s="7" t="s">
        <v>12</v>
      </c>
      <c r="C10" s="8"/>
      <c r="D10" s="9">
        <f>SUM(D11:D15)</f>
        <v>4662000</v>
      </c>
      <c r="E10" s="9">
        <f>SUM(E11:E15)</f>
        <v>0</v>
      </c>
      <c r="F10" s="9">
        <f>SUM(F11:F15)</f>
        <v>190000</v>
      </c>
      <c r="G10" s="10">
        <f>SUM(G11:G15)</f>
        <v>190000</v>
      </c>
      <c r="H10" s="9">
        <f>SUM(H14:H15)</f>
        <v>0</v>
      </c>
      <c r="I10" s="35">
        <f>SUM(I11:I15)</f>
        <v>2104000</v>
      </c>
    </row>
    <row r="11" spans="1:9" ht="12.75">
      <c r="A11" s="31"/>
      <c r="B11" s="8"/>
      <c r="C11" s="8" t="s">
        <v>13</v>
      </c>
      <c r="D11" s="11">
        <v>578000</v>
      </c>
      <c r="E11" s="11"/>
      <c r="F11" s="11">
        <v>40000</v>
      </c>
      <c r="G11" s="12">
        <f>SUM(E11:F11)</f>
        <v>40000</v>
      </c>
      <c r="H11" s="11"/>
      <c r="I11" s="36">
        <v>224000</v>
      </c>
    </row>
    <row r="12" spans="1:9" ht="12.75">
      <c r="A12" s="31"/>
      <c r="B12" s="8"/>
      <c r="C12" s="8" t="s">
        <v>14</v>
      </c>
      <c r="D12" s="11">
        <v>1105000</v>
      </c>
      <c r="E12" s="11"/>
      <c r="F12" s="11">
        <v>84000</v>
      </c>
      <c r="G12" s="12">
        <f>SUM(E12:F12)</f>
        <v>84000</v>
      </c>
      <c r="H12" s="11"/>
      <c r="I12" s="36">
        <v>579000</v>
      </c>
    </row>
    <row r="13" spans="1:9" ht="12.75">
      <c r="A13" s="31"/>
      <c r="B13" s="8"/>
      <c r="C13" s="8" t="s">
        <v>15</v>
      </c>
      <c r="D13" s="11">
        <v>444000</v>
      </c>
      <c r="E13" s="11"/>
      <c r="F13" s="11">
        <v>31000</v>
      </c>
      <c r="G13" s="12">
        <f>SUM(E13:F13)</f>
        <v>31000</v>
      </c>
      <c r="H13" s="11"/>
      <c r="I13" s="36">
        <v>227000</v>
      </c>
    </row>
    <row r="14" spans="1:9" ht="12.75">
      <c r="A14" s="31"/>
      <c r="B14" s="8"/>
      <c r="C14" s="8" t="s">
        <v>16</v>
      </c>
      <c r="D14" s="11">
        <v>1275000</v>
      </c>
      <c r="E14" s="11"/>
      <c r="F14" s="11">
        <v>35000</v>
      </c>
      <c r="G14" s="12">
        <f>SUM(E14:F14)</f>
        <v>35000</v>
      </c>
      <c r="H14" s="11"/>
      <c r="I14" s="36">
        <v>224000</v>
      </c>
    </row>
    <row r="15" spans="1:9" ht="12.75">
      <c r="A15" s="31"/>
      <c r="B15" s="8"/>
      <c r="C15" s="8" t="s">
        <v>17</v>
      </c>
      <c r="D15" s="11">
        <v>1260000</v>
      </c>
      <c r="E15" s="11"/>
      <c r="F15" s="11">
        <v>0</v>
      </c>
      <c r="G15" s="12">
        <f>SUM(E15:F15)</f>
        <v>0</v>
      </c>
      <c r="H15" s="11"/>
      <c r="I15" s="36">
        <v>850000</v>
      </c>
    </row>
    <row r="16" spans="1:9" ht="12.75">
      <c r="A16" s="31"/>
      <c r="B16" s="7" t="s">
        <v>18</v>
      </c>
      <c r="C16" s="8"/>
      <c r="D16" s="9">
        <f aca="true" t="shared" si="3" ref="D16:I16">SUM(D17)</f>
        <v>3316000</v>
      </c>
      <c r="E16" s="9">
        <f t="shared" si="3"/>
        <v>0</v>
      </c>
      <c r="F16" s="9">
        <f t="shared" si="3"/>
        <v>0</v>
      </c>
      <c r="G16" s="10">
        <f t="shared" si="3"/>
        <v>0</v>
      </c>
      <c r="H16" s="9">
        <f t="shared" si="3"/>
        <v>0</v>
      </c>
      <c r="I16" s="35">
        <f t="shared" si="3"/>
        <v>274000</v>
      </c>
    </row>
    <row r="17" spans="1:9" ht="12.75">
      <c r="A17" s="31"/>
      <c r="B17" s="8"/>
      <c r="C17" s="8" t="s">
        <v>19</v>
      </c>
      <c r="D17" s="11">
        <v>3316000</v>
      </c>
      <c r="E17" s="11"/>
      <c r="F17" s="11">
        <v>0</v>
      </c>
      <c r="G17" s="12">
        <f>SUM(E17:F17)</f>
        <v>0</v>
      </c>
      <c r="H17" s="11"/>
      <c r="I17" s="36">
        <v>274000</v>
      </c>
    </row>
    <row r="18" spans="1:9" ht="12.75">
      <c r="A18" s="31"/>
      <c r="B18" s="7" t="s">
        <v>20</v>
      </c>
      <c r="C18" s="8"/>
      <c r="D18" s="9">
        <f aca="true" t="shared" si="4" ref="D18:I18">+D19</f>
        <v>1343000</v>
      </c>
      <c r="E18" s="9">
        <f t="shared" si="4"/>
        <v>0</v>
      </c>
      <c r="F18" s="9">
        <f t="shared" si="4"/>
        <v>40000</v>
      </c>
      <c r="G18" s="10">
        <f t="shared" si="4"/>
        <v>40000</v>
      </c>
      <c r="H18" s="9">
        <f t="shared" si="4"/>
        <v>0</v>
      </c>
      <c r="I18" s="35">
        <f t="shared" si="4"/>
        <v>515000</v>
      </c>
    </row>
    <row r="19" spans="1:9" ht="12.75">
      <c r="A19" s="31"/>
      <c r="B19" s="8"/>
      <c r="C19" s="8" t="s">
        <v>21</v>
      </c>
      <c r="D19" s="11">
        <v>1343000</v>
      </c>
      <c r="E19" s="11"/>
      <c r="F19" s="11">
        <v>40000</v>
      </c>
      <c r="G19" s="12">
        <f>SUM(E19:F19)</f>
        <v>40000</v>
      </c>
      <c r="H19" s="11"/>
      <c r="I19" s="36">
        <v>515000</v>
      </c>
    </row>
    <row r="20" spans="1:9" ht="12.75">
      <c r="A20" s="37" t="s">
        <v>22</v>
      </c>
      <c r="B20" s="13"/>
      <c r="C20" s="13"/>
      <c r="D20" s="14">
        <f aca="true" t="shared" si="5" ref="D20:I20">+D21+D24</f>
        <v>24013000</v>
      </c>
      <c r="E20" s="14">
        <f t="shared" si="5"/>
        <v>0</v>
      </c>
      <c r="F20" s="14">
        <f t="shared" si="5"/>
        <v>2948000</v>
      </c>
      <c r="G20" s="15">
        <f t="shared" si="5"/>
        <v>2948000</v>
      </c>
      <c r="H20" s="14">
        <f t="shared" si="5"/>
        <v>0</v>
      </c>
      <c r="I20" s="38">
        <f t="shared" si="5"/>
        <v>13001000</v>
      </c>
    </row>
    <row r="21" spans="1:9" ht="12.75">
      <c r="A21" s="31"/>
      <c r="B21" s="7" t="s">
        <v>23</v>
      </c>
      <c r="C21" s="8"/>
      <c r="D21" s="9">
        <f aca="true" t="shared" si="6" ref="D21:I21">SUM(D22:D23)</f>
        <v>17913000</v>
      </c>
      <c r="E21" s="9">
        <f t="shared" si="6"/>
        <v>0</v>
      </c>
      <c r="F21" s="9">
        <f t="shared" si="6"/>
        <v>2180000</v>
      </c>
      <c r="G21" s="10">
        <f t="shared" si="6"/>
        <v>2180000</v>
      </c>
      <c r="H21" s="9">
        <f t="shared" si="6"/>
        <v>0</v>
      </c>
      <c r="I21" s="35">
        <f t="shared" si="6"/>
        <v>9329000</v>
      </c>
    </row>
    <row r="22" spans="1:9" ht="12.75">
      <c r="A22" s="31"/>
      <c r="B22" s="8"/>
      <c r="C22" s="8" t="s">
        <v>24</v>
      </c>
      <c r="D22" s="11">
        <v>16073000</v>
      </c>
      <c r="E22" s="11"/>
      <c r="F22" s="11">
        <v>2037000</v>
      </c>
      <c r="G22" s="12">
        <f>SUM(E22:F22)</f>
        <v>2037000</v>
      </c>
      <c r="H22" s="11" t="s">
        <v>25</v>
      </c>
      <c r="I22" s="36">
        <v>9208000</v>
      </c>
    </row>
    <row r="23" spans="1:9" ht="12.75">
      <c r="A23" s="31"/>
      <c r="B23" s="8"/>
      <c r="C23" s="8" t="s">
        <v>26</v>
      </c>
      <c r="D23" s="11">
        <v>1840000</v>
      </c>
      <c r="E23" s="11"/>
      <c r="F23" s="11">
        <v>143000</v>
      </c>
      <c r="G23" s="12">
        <f>SUM(E23:F23)</f>
        <v>143000</v>
      </c>
      <c r="H23" s="11"/>
      <c r="I23" s="36">
        <v>121000</v>
      </c>
    </row>
    <row r="24" spans="1:9" ht="12.75">
      <c r="A24" s="31"/>
      <c r="B24" s="7" t="s">
        <v>27</v>
      </c>
      <c r="C24" s="8"/>
      <c r="D24" s="9">
        <f>SUM(D25:D26)</f>
        <v>6100000</v>
      </c>
      <c r="E24" s="9">
        <f>SUM(E25:E26)</f>
        <v>0</v>
      </c>
      <c r="F24" s="9">
        <f>SUM(F25:F26)</f>
        <v>768000</v>
      </c>
      <c r="G24" s="10">
        <f>SUM(G25:G26)</f>
        <v>768000</v>
      </c>
      <c r="H24" s="9">
        <f>+H26</f>
        <v>0</v>
      </c>
      <c r="I24" s="35">
        <f>SUM(I25:I26)</f>
        <v>3672000</v>
      </c>
    </row>
    <row r="25" spans="1:9" ht="12.75">
      <c r="A25" s="31"/>
      <c r="B25" s="7"/>
      <c r="C25" s="8" t="s">
        <v>28</v>
      </c>
      <c r="D25" s="11">
        <v>4409000</v>
      </c>
      <c r="E25" s="9"/>
      <c r="F25" s="11">
        <v>737000</v>
      </c>
      <c r="G25" s="12">
        <f>SUM(E25:F25)</f>
        <v>737000</v>
      </c>
      <c r="H25" s="9"/>
      <c r="I25" s="36">
        <f>D25-G25</f>
        <v>3672000</v>
      </c>
    </row>
    <row r="26" spans="1:9" ht="12.75">
      <c r="A26" s="31"/>
      <c r="B26" s="8"/>
      <c r="C26" s="8" t="s">
        <v>29</v>
      </c>
      <c r="D26" s="11">
        <v>1691000</v>
      </c>
      <c r="E26" s="11"/>
      <c r="F26" s="11">
        <v>31000</v>
      </c>
      <c r="G26" s="12">
        <f>SUM(E26:F26)</f>
        <v>31000</v>
      </c>
      <c r="H26" s="11"/>
      <c r="I26" s="36">
        <v>0</v>
      </c>
    </row>
    <row r="27" spans="1:9" ht="12.75">
      <c r="A27" s="37" t="s">
        <v>30</v>
      </c>
      <c r="B27" s="13"/>
      <c r="C27" s="13"/>
      <c r="D27" s="14">
        <f aca="true" t="shared" si="7" ref="D27:I27">SUM(D28,D31,D33)</f>
        <v>8583000</v>
      </c>
      <c r="E27" s="14">
        <f t="shared" si="7"/>
        <v>0</v>
      </c>
      <c r="F27" s="14">
        <f t="shared" si="7"/>
        <v>604000</v>
      </c>
      <c r="G27" s="14">
        <f t="shared" si="7"/>
        <v>604000</v>
      </c>
      <c r="H27" s="14">
        <f t="shared" si="7"/>
        <v>0</v>
      </c>
      <c r="I27" s="38">
        <f t="shared" si="7"/>
        <v>5324000</v>
      </c>
    </row>
    <row r="28" spans="1:9" ht="12.75">
      <c r="A28" s="31"/>
      <c r="B28" s="7" t="s">
        <v>31</v>
      </c>
      <c r="C28" s="8"/>
      <c r="D28" s="9">
        <f aca="true" t="shared" si="8" ref="D28:I28">SUM(D29:D30)</f>
        <v>2193000</v>
      </c>
      <c r="E28" s="9">
        <f t="shared" si="8"/>
        <v>0</v>
      </c>
      <c r="F28" s="9">
        <f t="shared" si="8"/>
        <v>69000</v>
      </c>
      <c r="G28" s="10">
        <f t="shared" si="8"/>
        <v>69000</v>
      </c>
      <c r="H28" s="9">
        <f t="shared" si="8"/>
        <v>0</v>
      </c>
      <c r="I28" s="35">
        <f t="shared" si="8"/>
        <v>992000</v>
      </c>
    </row>
    <row r="29" spans="1:9" ht="12.75">
      <c r="A29" s="31"/>
      <c r="B29" s="8"/>
      <c r="C29" s="8" t="s">
        <v>32</v>
      </c>
      <c r="D29" s="11">
        <v>850000</v>
      </c>
      <c r="E29" s="11"/>
      <c r="F29" s="11">
        <v>9000</v>
      </c>
      <c r="G29" s="12">
        <f>SUM(E29:F29)</f>
        <v>9000</v>
      </c>
      <c r="H29" s="11"/>
      <c r="I29" s="36">
        <v>142000</v>
      </c>
    </row>
    <row r="30" spans="1:9" ht="12.75">
      <c r="A30" s="31"/>
      <c r="B30" s="8"/>
      <c r="C30" s="8" t="s">
        <v>33</v>
      </c>
      <c r="D30" s="11">
        <v>1343000</v>
      </c>
      <c r="E30" s="11"/>
      <c r="F30" s="11">
        <v>60000</v>
      </c>
      <c r="G30" s="12">
        <f>SUM(E30:F30)</f>
        <v>60000</v>
      </c>
      <c r="H30" s="11"/>
      <c r="I30" s="36">
        <v>850000</v>
      </c>
    </row>
    <row r="31" spans="1:9" ht="12.75">
      <c r="A31" s="31"/>
      <c r="B31" s="7" t="s">
        <v>34</v>
      </c>
      <c r="C31" s="8"/>
      <c r="D31" s="9">
        <f aca="true" t="shared" si="9" ref="D31:I31">+D32</f>
        <v>997000</v>
      </c>
      <c r="E31" s="9">
        <f t="shared" si="9"/>
        <v>0</v>
      </c>
      <c r="F31" s="9">
        <f t="shared" si="9"/>
        <v>90000</v>
      </c>
      <c r="G31" s="10">
        <f t="shared" si="9"/>
        <v>90000</v>
      </c>
      <c r="H31" s="9">
        <f t="shared" si="9"/>
        <v>0</v>
      </c>
      <c r="I31" s="35">
        <f t="shared" si="9"/>
        <v>728000</v>
      </c>
    </row>
    <row r="32" spans="1:9" ht="12.75">
      <c r="A32" s="31"/>
      <c r="B32" s="8"/>
      <c r="C32" s="8" t="s">
        <v>35</v>
      </c>
      <c r="D32" s="11">
        <v>997000</v>
      </c>
      <c r="E32" s="11"/>
      <c r="F32" s="11">
        <v>90000</v>
      </c>
      <c r="G32" s="12">
        <f>SUM(E32:F32)</f>
        <v>90000</v>
      </c>
      <c r="H32" s="11"/>
      <c r="I32" s="36">
        <v>728000</v>
      </c>
    </row>
    <row r="33" spans="1:9" ht="12.75">
      <c r="A33" s="31"/>
      <c r="B33" s="7" t="s">
        <v>36</v>
      </c>
      <c r="C33" s="8"/>
      <c r="D33" s="9">
        <f aca="true" t="shared" si="10" ref="D33:I33">+D34</f>
        <v>5393000</v>
      </c>
      <c r="E33" s="9">
        <f t="shared" si="10"/>
        <v>0</v>
      </c>
      <c r="F33" s="9">
        <f t="shared" si="10"/>
        <v>445000</v>
      </c>
      <c r="G33" s="10">
        <f t="shared" si="10"/>
        <v>445000</v>
      </c>
      <c r="H33" s="9">
        <f t="shared" si="10"/>
        <v>0</v>
      </c>
      <c r="I33" s="35">
        <f t="shared" si="10"/>
        <v>3604000</v>
      </c>
    </row>
    <row r="34" spans="1:9" ht="12.75">
      <c r="A34" s="31"/>
      <c r="B34" s="8"/>
      <c r="C34" s="8" t="s">
        <v>37</v>
      </c>
      <c r="D34" s="11">
        <v>5393000</v>
      </c>
      <c r="E34" s="11"/>
      <c r="F34" s="11">
        <v>445000</v>
      </c>
      <c r="G34" s="12">
        <f>SUM(E34:F34)</f>
        <v>445000</v>
      </c>
      <c r="H34" s="11"/>
      <c r="I34" s="36">
        <v>3604000</v>
      </c>
    </row>
    <row r="35" spans="1:9" ht="12.75">
      <c r="A35" s="37" t="s">
        <v>38</v>
      </c>
      <c r="B35" s="13"/>
      <c r="C35" s="13"/>
      <c r="D35" s="14">
        <f aca="true" t="shared" si="11" ref="D35:I35">+D5+D9+D20+D27</f>
        <v>45433000</v>
      </c>
      <c r="E35" s="14">
        <f t="shared" si="11"/>
        <v>0</v>
      </c>
      <c r="F35" s="14">
        <f t="shared" si="11"/>
        <v>3822000</v>
      </c>
      <c r="G35" s="15">
        <f t="shared" si="11"/>
        <v>3822000</v>
      </c>
      <c r="H35" s="14">
        <f t="shared" si="11"/>
        <v>0</v>
      </c>
      <c r="I35" s="38">
        <f t="shared" si="11"/>
        <v>21446000</v>
      </c>
    </row>
    <row r="36" spans="1:9" ht="12.75">
      <c r="A36" s="31"/>
      <c r="B36" s="8"/>
      <c r="C36" s="8" t="s">
        <v>39</v>
      </c>
      <c r="D36" s="11">
        <v>45664000</v>
      </c>
      <c r="E36" s="11"/>
      <c r="F36" s="11">
        <v>3479000</v>
      </c>
      <c r="G36" s="12">
        <f>SUM(E36:F36)</f>
        <v>3479000</v>
      </c>
      <c r="H36" s="11"/>
      <c r="I36" s="36">
        <v>5488000</v>
      </c>
    </row>
    <row r="37" spans="1:9" ht="13.5" thickBot="1">
      <c r="A37" s="31"/>
      <c r="B37" s="8"/>
      <c r="C37" s="8" t="s">
        <v>40</v>
      </c>
      <c r="D37" s="11"/>
      <c r="E37" s="11">
        <v>709228</v>
      </c>
      <c r="F37" s="11"/>
      <c r="G37" s="12">
        <f>SUM(E37:F37)</f>
        <v>709228</v>
      </c>
      <c r="H37" s="11">
        <v>125000</v>
      </c>
      <c r="I37" s="39" t="s">
        <v>25</v>
      </c>
    </row>
    <row r="38" spans="1:9" ht="13.5" thickBot="1">
      <c r="A38" s="22" t="s">
        <v>41</v>
      </c>
      <c r="B38" s="23"/>
      <c r="C38" s="23"/>
      <c r="D38" s="24">
        <f aca="true" t="shared" si="12" ref="D38:I38">SUM(D35:D37)</f>
        <v>91097000</v>
      </c>
      <c r="E38" s="24">
        <f t="shared" si="12"/>
        <v>709228</v>
      </c>
      <c r="F38" s="24">
        <f t="shared" si="12"/>
        <v>7301000</v>
      </c>
      <c r="G38" s="25">
        <f t="shared" si="12"/>
        <v>8010228</v>
      </c>
      <c r="H38" s="24">
        <f t="shared" si="12"/>
        <v>125000</v>
      </c>
      <c r="I38" s="26">
        <f t="shared" si="12"/>
        <v>26934000</v>
      </c>
    </row>
    <row r="39" spans="1:9" ht="9.75" customHeight="1">
      <c r="A39" s="16"/>
      <c r="B39" s="16"/>
      <c r="C39" s="16"/>
      <c r="D39" s="17"/>
      <c r="E39" s="17"/>
      <c r="F39" s="17"/>
      <c r="G39" s="18"/>
      <c r="H39" s="17"/>
      <c r="I39" s="17" t="s">
        <v>25</v>
      </c>
    </row>
  </sheetData>
  <mergeCells count="2">
    <mergeCell ref="E3:G3"/>
    <mergeCell ref="H3:I3"/>
  </mergeCells>
  <printOptions horizontalCentered="1"/>
  <pageMargins left="0.7874015748031497" right="0.7874015748031497" top="0.87" bottom="0.31496062992125984" header="0.65" footer="0.15748031496062992"/>
  <pageSetup horizontalDpi="600" verticalDpi="600" orientation="landscape" paperSize="9" r:id="rId1"/>
  <headerFooter alignWithMargins="0">
    <oddHeader>&amp;C&amp;"Arial,Halvfet"&amp;12IVB FMO 2004 VEDLEGG D - Undervedlegg 1 - kap 1760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Wessel</dc:creator>
  <cp:keywords/>
  <dc:description/>
  <cp:lastModifiedBy>Rolf Erik Bjerk</cp:lastModifiedBy>
  <cp:lastPrinted>2003-12-18T09:08:09Z</cp:lastPrinted>
  <dcterms:created xsi:type="dcterms:W3CDTF">2003-11-27T08:05:09Z</dcterms:created>
  <dcterms:modified xsi:type="dcterms:W3CDTF">2003-12-18T09:08:10Z</dcterms:modified>
  <cp:category/>
  <cp:version/>
  <cp:contentType/>
  <cp:contentStatus/>
</cp:coreProperties>
</file>