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§ 6-10 gjelder" sheetId="1" r:id="rId1"/>
  </sheets>
  <definedNames/>
  <calcPr fullCalcOnLoad="1"/>
</workbook>
</file>

<file path=xl/sharedStrings.xml><?xml version="1.0" encoding="utf-8"?>
<sst xmlns="http://schemas.openxmlformats.org/spreadsheetml/2006/main" count="98" uniqueCount="36">
  <si>
    <t>Oppskrivning</t>
  </si>
  <si>
    <t xml:space="preserve">Innt = Kostn </t>
  </si>
  <si>
    <t>Innt &gt; Kostn</t>
  </si>
  <si>
    <t>Innt &lt; Kostn</t>
  </si>
  <si>
    <t>før verdiendr</t>
  </si>
  <si>
    <t>Resultat</t>
  </si>
  <si>
    <t>Regnskap</t>
  </si>
  <si>
    <t>Skatt</t>
  </si>
  <si>
    <t>Aksjegevinster</t>
  </si>
  <si>
    <t>Renter</t>
  </si>
  <si>
    <t>Verdiendring bygg</t>
  </si>
  <si>
    <t>Sum inntekter</t>
  </si>
  <si>
    <t>Driftskostnader</t>
  </si>
  <si>
    <t>Endr pl avsetn</t>
  </si>
  <si>
    <t>Sum kostn</t>
  </si>
  <si>
    <t>Overskudd til deling</t>
  </si>
  <si>
    <t>Kunder 65% = fri avsetn</t>
  </si>
  <si>
    <t>Skattemessig overskudd</t>
  </si>
  <si>
    <t>Overskudd til ekap</t>
  </si>
  <si>
    <t>Skattekostnad</t>
  </si>
  <si>
    <t>Betbar skatt</t>
  </si>
  <si>
    <t>Endr utsatt skatt</t>
  </si>
  <si>
    <t>Til ekap etter skatt</t>
  </si>
  <si>
    <t>Balanse</t>
  </si>
  <si>
    <t>IB</t>
  </si>
  <si>
    <t>UB</t>
  </si>
  <si>
    <t>Aksjer</t>
  </si>
  <si>
    <t>Obligasjoner</t>
  </si>
  <si>
    <t>Bygninger</t>
  </si>
  <si>
    <t>Sum eiendeler</t>
  </si>
  <si>
    <t>Forsikringsfond</t>
  </si>
  <si>
    <t>Betalbar skatt</t>
  </si>
  <si>
    <t>Utsatt skatt</t>
  </si>
  <si>
    <t>Egenkapital</t>
  </si>
  <si>
    <t>Sum gjeld/egenkapital</t>
  </si>
  <si>
    <t>Nedskrivning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</si>
</sst>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#,##0.0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selection activeCell="I9" sqref="I9"/>
    </sheetView>
  </sheetViews>
  <sheetFormatPr defaultColWidth="11.421875" defaultRowHeight="12.75"/>
  <cols>
    <col min="1" max="1" width="20.8515625" style="1" customWidth="1"/>
    <col min="2" max="11" width="11.421875" style="1" customWidth="1"/>
    <col min="12" max="12" width="20.8515625" style="1" customWidth="1"/>
    <col min="13" max="16384" width="11.421875" style="1" customWidth="1"/>
  </cols>
  <sheetData>
    <row r="1" spans="2:9" ht="15.75">
      <c r="B1" s="6" t="s">
        <v>0</v>
      </c>
      <c r="C1" s="7"/>
      <c r="D1" s="7"/>
      <c r="E1" s="7"/>
      <c r="F1" s="7"/>
      <c r="G1" s="7"/>
      <c r="H1" s="7"/>
      <c r="I1" s="8"/>
    </row>
    <row r="2" spans="2:9" ht="12.75">
      <c r="B2" s="9" t="s">
        <v>1</v>
      </c>
      <c r="C2" s="9"/>
      <c r="E2" s="9" t="s">
        <v>2</v>
      </c>
      <c r="F2" s="9"/>
      <c r="H2" s="9" t="s">
        <v>3</v>
      </c>
      <c r="I2" s="9"/>
    </row>
    <row r="3" spans="2:11" ht="12.75">
      <c r="B3" s="10" t="s">
        <v>4</v>
      </c>
      <c r="C3" s="10"/>
      <c r="D3" s="2"/>
      <c r="E3" s="10" t="s">
        <v>4</v>
      </c>
      <c r="F3" s="10"/>
      <c r="G3" s="2"/>
      <c r="H3" s="10" t="s">
        <v>4</v>
      </c>
      <c r="I3" s="10"/>
      <c r="J3" s="2"/>
      <c r="K3" s="2"/>
    </row>
    <row r="4" spans="2:9" ht="12.75">
      <c r="B4" s="3" t="s">
        <v>5</v>
      </c>
      <c r="D4" s="4"/>
      <c r="E4" s="3" t="s">
        <v>5</v>
      </c>
      <c r="F4" s="3"/>
      <c r="H4" s="3" t="s">
        <v>5</v>
      </c>
      <c r="I4" s="3"/>
    </row>
    <row r="5" spans="2:9" ht="12.75">
      <c r="B5" s="3" t="s">
        <v>6</v>
      </c>
      <c r="C5" s="3" t="s">
        <v>7</v>
      </c>
      <c r="D5" s="4"/>
      <c r="E5" s="3" t="s">
        <v>6</v>
      </c>
      <c r="F5" s="3" t="s">
        <v>7</v>
      </c>
      <c r="H5" s="3" t="s">
        <v>6</v>
      </c>
      <c r="I5" s="3" t="s">
        <v>7</v>
      </c>
    </row>
    <row r="6" spans="1:9" ht="12.75">
      <c r="A6" s="1" t="s">
        <v>8</v>
      </c>
      <c r="B6" s="1">
        <v>400</v>
      </c>
      <c r="C6" s="1">
        <f>B6</f>
        <v>400</v>
      </c>
      <c r="E6" s="1">
        <v>400</v>
      </c>
      <c r="F6" s="1">
        <f>E6</f>
        <v>400</v>
      </c>
      <c r="H6" s="1">
        <v>400</v>
      </c>
      <c r="I6" s="1">
        <f>H6</f>
        <v>400</v>
      </c>
    </row>
    <row r="7" spans="1:9" ht="12.75">
      <c r="A7" s="1" t="s">
        <v>9</v>
      </c>
      <c r="B7" s="1">
        <v>200</v>
      </c>
      <c r="C7" s="1">
        <f>B7</f>
        <v>200</v>
      </c>
      <c r="E7" s="1">
        <v>600</v>
      </c>
      <c r="F7" s="1">
        <f>E7</f>
        <v>600</v>
      </c>
      <c r="H7" s="1">
        <v>0</v>
      </c>
      <c r="I7" s="1">
        <f>H7</f>
        <v>0</v>
      </c>
    </row>
    <row r="8" spans="1:9" ht="12.75">
      <c r="A8" s="1" t="s">
        <v>10</v>
      </c>
      <c r="B8" s="1">
        <v>300</v>
      </c>
      <c r="C8" s="1">
        <f>B8</f>
        <v>300</v>
      </c>
      <c r="E8" s="1">
        <v>300</v>
      </c>
      <c r="F8" s="1">
        <f>E8</f>
        <v>300</v>
      </c>
      <c r="H8" s="1">
        <v>300</v>
      </c>
      <c r="I8" s="1">
        <f>H8</f>
        <v>300</v>
      </c>
    </row>
    <row r="9" spans="1:9" s="5" customFormat="1" ht="12.75">
      <c r="A9" s="5" t="s">
        <v>11</v>
      </c>
      <c r="B9" s="5">
        <f>SUM(B6:B8)</f>
        <v>900</v>
      </c>
      <c r="C9" s="5">
        <f>SUM(C6:C8)</f>
        <v>900</v>
      </c>
      <c r="E9" s="5">
        <f>SUM(E6:E8)</f>
        <v>1300</v>
      </c>
      <c r="F9" s="5">
        <f>SUM(F6:F8)</f>
        <v>1300</v>
      </c>
      <c r="H9" s="5">
        <f>SUM(H6:H8)</f>
        <v>700</v>
      </c>
      <c r="I9" s="5">
        <f>SUM(I6:I8)</f>
        <v>700</v>
      </c>
    </row>
    <row r="10" spans="1:9" ht="12.75">
      <c r="A10" s="1" t="s">
        <v>12</v>
      </c>
      <c r="B10" s="1">
        <v>-200</v>
      </c>
      <c r="C10" s="1">
        <f>B10</f>
        <v>-200</v>
      </c>
      <c r="E10" s="1">
        <v>-200</v>
      </c>
      <c r="F10" s="1">
        <f>E10</f>
        <v>-200</v>
      </c>
      <c r="H10" s="1">
        <v>-200</v>
      </c>
      <c r="I10" s="1">
        <f>H10</f>
        <v>-200</v>
      </c>
    </row>
    <row r="11" spans="1:9" ht="12.75">
      <c r="A11" s="1" t="s">
        <v>13</v>
      </c>
      <c r="B11" s="1">
        <v>-400</v>
      </c>
      <c r="C11" s="1">
        <f>B11</f>
        <v>-400</v>
      </c>
      <c r="E11" s="1">
        <v>-400</v>
      </c>
      <c r="F11" s="1">
        <f>E11</f>
        <v>-400</v>
      </c>
      <c r="H11" s="1">
        <v>-400</v>
      </c>
      <c r="I11" s="1">
        <f>H11</f>
        <v>-400</v>
      </c>
    </row>
    <row r="12" spans="1:9" s="5" customFormat="1" ht="12.75">
      <c r="A12" s="5" t="s">
        <v>14</v>
      </c>
      <c r="B12" s="5">
        <f>SUM(B10:B11)</f>
        <v>-600</v>
      </c>
      <c r="C12" s="5">
        <f>SUM(C10:C11)</f>
        <v>-600</v>
      </c>
      <c r="E12" s="5">
        <f>SUM(E10:E11)</f>
        <v>-600</v>
      </c>
      <c r="F12" s="5">
        <f>SUM(F10:F11)</f>
        <v>-600</v>
      </c>
      <c r="H12" s="5">
        <f>SUM(H10:H11)</f>
        <v>-600</v>
      </c>
      <c r="I12" s="5">
        <f>SUM(I10:I11)</f>
        <v>-600</v>
      </c>
    </row>
    <row r="13" spans="1:8" s="5" customFormat="1" ht="12.75">
      <c r="A13" s="5" t="s">
        <v>15</v>
      </c>
      <c r="B13" s="5">
        <f>B9+B12</f>
        <v>300</v>
      </c>
      <c r="E13" s="5">
        <f>E9+E12</f>
        <v>700</v>
      </c>
      <c r="H13" s="5">
        <f>H9+H12</f>
        <v>100</v>
      </c>
    </row>
    <row r="14" spans="1:9" ht="12.75">
      <c r="A14" s="1" t="s">
        <v>16</v>
      </c>
      <c r="B14" s="1">
        <f>IF(B13&gt;0,B13*0.65,0)</f>
        <v>195</v>
      </c>
      <c r="C14" s="1">
        <f>-B14</f>
        <v>-195</v>
      </c>
      <c r="E14" s="1">
        <f>IF(E13&gt;0,E13*0.65,0)</f>
        <v>455</v>
      </c>
      <c r="F14" s="1">
        <f>-E14</f>
        <v>-455</v>
      </c>
      <c r="H14" s="1">
        <f>IF(H13&gt;0,H13*0.65,0)</f>
        <v>65</v>
      </c>
      <c r="I14" s="1">
        <f>-H14</f>
        <v>-65</v>
      </c>
    </row>
    <row r="15" spans="1:9" ht="12.75">
      <c r="A15" s="1" t="s">
        <v>17</v>
      </c>
      <c r="C15" s="1">
        <f>C9+C12+C14</f>
        <v>105</v>
      </c>
      <c r="F15" s="1">
        <f>F9+F12+F14</f>
        <v>245</v>
      </c>
      <c r="I15" s="1">
        <f>I9+I12+I14</f>
        <v>35</v>
      </c>
    </row>
    <row r="16" spans="1:8" ht="12.75">
      <c r="A16" s="1" t="s">
        <v>18</v>
      </c>
      <c r="B16" s="1">
        <f>IF(B13&gt;0,B13*0.35,B13)</f>
        <v>105</v>
      </c>
      <c r="E16" s="1">
        <f>IF(E13&gt;0,E13*0.35,E13)</f>
        <v>244.99999999999997</v>
      </c>
      <c r="H16" s="1">
        <f>IF(H13&gt;0,H13*0.35,H13)</f>
        <v>35</v>
      </c>
    </row>
    <row r="17" spans="1:8" ht="12.75">
      <c r="A17" s="1" t="s">
        <v>19</v>
      </c>
      <c r="B17" s="1">
        <f>B16*0.28</f>
        <v>29.400000000000002</v>
      </c>
      <c r="E17" s="1">
        <f>E16*0.28</f>
        <v>68.6</v>
      </c>
      <c r="H17" s="1">
        <f>H16*0.28</f>
        <v>9.8</v>
      </c>
    </row>
    <row r="18" spans="1:10" ht="12.75">
      <c r="A18" s="1" t="s">
        <v>20</v>
      </c>
      <c r="B18" s="1">
        <f>IF(B16&gt;0,B16*0.28,)</f>
        <v>29.400000000000002</v>
      </c>
      <c r="C18" s="1">
        <f>IF(C15&gt;0,C15*0.28,)</f>
        <v>29.400000000000002</v>
      </c>
      <c r="D18" s="1">
        <f>IF(B18=C18,"","UPS")</f>
      </c>
      <c r="E18" s="1">
        <f>IF(E16&gt;0,E16*0.28,)</f>
        <v>68.6</v>
      </c>
      <c r="F18" s="1">
        <f>IF(F15&gt;0,F15*0.28,)</f>
        <v>68.60000000000001</v>
      </c>
      <c r="G18" s="1">
        <f>IF(E18=F18,"","UPS")</f>
      </c>
      <c r="H18" s="1">
        <f>IF(H16&gt;0,H16*0.28,)</f>
        <v>9.8</v>
      </c>
      <c r="I18" s="1">
        <f>IF(I15&gt;0,I15*0.28,)</f>
        <v>9.8</v>
      </c>
      <c r="J18" s="1">
        <f>IF(H18=I18,"","UPS")</f>
      </c>
    </row>
    <row r="19" spans="1:8" ht="12.75">
      <c r="A19" s="1" t="s">
        <v>21</v>
      </c>
      <c r="B19" s="1">
        <f>IF(B16&lt;0,B16*0.28,B17-B18)</f>
        <v>0</v>
      </c>
      <c r="E19" s="1">
        <f>IF(E16&lt;0,E16*0.28,E17-E18)</f>
        <v>0</v>
      </c>
      <c r="H19" s="1">
        <f>IF(H16&lt;0,H16*0.28,H17-H18)</f>
        <v>0</v>
      </c>
    </row>
    <row r="20" spans="1:8" ht="12.75">
      <c r="A20" s="1" t="s">
        <v>22</v>
      </c>
      <c r="B20" s="1">
        <f>IF(B17=0,B16-B19,B16-B17)</f>
        <v>75.6</v>
      </c>
      <c r="E20" s="1">
        <f>IF(E17=0,E16-E19,E16-E17)</f>
        <v>176.39999999999998</v>
      </c>
      <c r="H20" s="1">
        <f>IF(H17=0,H16-H19,H16-H17)</f>
        <v>25.2</v>
      </c>
    </row>
    <row r="22" spans="2:8" ht="12.75">
      <c r="B22" s="3" t="s">
        <v>23</v>
      </c>
      <c r="E22" s="3" t="s">
        <v>23</v>
      </c>
      <c r="H22" s="3" t="s">
        <v>23</v>
      </c>
    </row>
    <row r="23" spans="2:9" ht="12.75">
      <c r="B23" s="3" t="s">
        <v>24</v>
      </c>
      <c r="C23" s="3" t="s">
        <v>25</v>
      </c>
      <c r="E23" s="3" t="s">
        <v>24</v>
      </c>
      <c r="F23" s="3" t="s">
        <v>25</v>
      </c>
      <c r="H23" s="3" t="s">
        <v>24</v>
      </c>
      <c r="I23" s="3" t="s">
        <v>25</v>
      </c>
    </row>
    <row r="24" spans="1:9" ht="12.75">
      <c r="A24" s="1" t="s">
        <v>26</v>
      </c>
      <c r="B24" s="1">
        <v>1000</v>
      </c>
      <c r="C24" s="1">
        <f>B24+B6</f>
        <v>1400</v>
      </c>
      <c r="E24" s="1">
        <v>1000</v>
      </c>
      <c r="F24" s="1">
        <f>E24+E6</f>
        <v>1400</v>
      </c>
      <c r="H24" s="1">
        <v>1000</v>
      </c>
      <c r="I24" s="1">
        <f>H24+H6</f>
        <v>1400</v>
      </c>
    </row>
    <row r="25" spans="1:9" ht="12.75">
      <c r="A25" s="1" t="s">
        <v>27</v>
      </c>
      <c r="B25" s="1">
        <v>2000</v>
      </c>
      <c r="C25" s="1">
        <f>B25+B7+B10</f>
        <v>2000</v>
      </c>
      <c r="E25" s="1">
        <v>2000</v>
      </c>
      <c r="F25" s="1">
        <f>E25+E7+E10</f>
        <v>2400</v>
      </c>
      <c r="H25" s="1">
        <v>2000</v>
      </c>
      <c r="I25" s="1">
        <f>H25+H7+H10</f>
        <v>1800</v>
      </c>
    </row>
    <row r="26" spans="1:9" ht="12.75">
      <c r="A26" s="1" t="s">
        <v>28</v>
      </c>
      <c r="B26" s="1">
        <v>5000</v>
      </c>
      <c r="C26" s="1">
        <f>B26+B8</f>
        <v>5300</v>
      </c>
      <c r="E26" s="1">
        <v>5000</v>
      </c>
      <c r="F26" s="1">
        <f>E26+E8</f>
        <v>5300</v>
      </c>
      <c r="H26" s="1">
        <v>5000</v>
      </c>
      <c r="I26" s="1">
        <f>H26+H8</f>
        <v>5300</v>
      </c>
    </row>
    <row r="27" spans="1:9" ht="12.75">
      <c r="A27" s="1" t="s">
        <v>29</v>
      </c>
      <c r="B27" s="1">
        <f>SUM(B24:B26)</f>
        <v>8000</v>
      </c>
      <c r="C27" s="1">
        <f>SUM(C24:C26)</f>
        <v>8700</v>
      </c>
      <c r="E27" s="1">
        <f>SUM(E24:E26)</f>
        <v>8000</v>
      </c>
      <c r="F27" s="1">
        <f>SUM(F24:F26)</f>
        <v>9100</v>
      </c>
      <c r="H27" s="1">
        <f>SUM(H24:H26)</f>
        <v>8000</v>
      </c>
      <c r="I27" s="1">
        <f>SUM(I24:I26)</f>
        <v>8500</v>
      </c>
    </row>
    <row r="29" spans="1:9" ht="12.75">
      <c r="A29" s="1" t="s">
        <v>30</v>
      </c>
      <c r="B29" s="1">
        <v>7500</v>
      </c>
      <c r="C29" s="1">
        <f>B29-B11+B14</f>
        <v>8095</v>
      </c>
      <c r="E29" s="1">
        <v>7500</v>
      </c>
      <c r="F29" s="1">
        <f>E29-E11+E14</f>
        <v>8355</v>
      </c>
      <c r="H29" s="1">
        <v>7500</v>
      </c>
      <c r="I29" s="1">
        <f>H29-H11+H14</f>
        <v>7965</v>
      </c>
    </row>
    <row r="30" spans="1:9" ht="12.75">
      <c r="A30" s="1" t="s">
        <v>31</v>
      </c>
      <c r="B30" s="1">
        <v>0</v>
      </c>
      <c r="C30" s="1">
        <f>B18</f>
        <v>29.400000000000002</v>
      </c>
      <c r="E30" s="1">
        <v>0</v>
      </c>
      <c r="F30" s="1">
        <f>E18</f>
        <v>68.6</v>
      </c>
      <c r="H30" s="1">
        <v>0</v>
      </c>
      <c r="I30" s="1">
        <f>H18</f>
        <v>9.8</v>
      </c>
    </row>
    <row r="31" spans="1:9" ht="12.75">
      <c r="A31" s="1" t="s">
        <v>32</v>
      </c>
      <c r="B31" s="1">
        <v>0</v>
      </c>
      <c r="C31" s="1">
        <f>B19</f>
        <v>0</v>
      </c>
      <c r="E31" s="1">
        <v>0</v>
      </c>
      <c r="F31" s="1">
        <f>E19</f>
        <v>0</v>
      </c>
      <c r="H31" s="1">
        <v>0</v>
      </c>
      <c r="I31" s="1">
        <f>H19</f>
        <v>0</v>
      </c>
    </row>
    <row r="32" spans="1:9" ht="12.75">
      <c r="A32" s="1" t="s">
        <v>33</v>
      </c>
      <c r="B32" s="1">
        <v>500</v>
      </c>
      <c r="C32" s="1">
        <f>B32+B20</f>
        <v>575.6</v>
      </c>
      <c r="E32" s="1">
        <v>500</v>
      </c>
      <c r="F32" s="1">
        <f>E32+E20</f>
        <v>676.4</v>
      </c>
      <c r="H32" s="1">
        <v>500</v>
      </c>
      <c r="I32" s="1">
        <f>H32+H20</f>
        <v>525.2</v>
      </c>
    </row>
    <row r="33" spans="1:9" ht="12.75">
      <c r="A33" s="1" t="s">
        <v>34</v>
      </c>
      <c r="B33" s="1">
        <f>SUM(B29:B32)</f>
        <v>8000</v>
      </c>
      <c r="C33" s="1">
        <f>SUM(C29:C32)</f>
        <v>8700</v>
      </c>
      <c r="E33" s="1">
        <f>SUM(E29:E32)</f>
        <v>8000</v>
      </c>
      <c r="F33" s="1">
        <f>SUM(F29:F32)</f>
        <v>9100</v>
      </c>
      <c r="H33" s="1">
        <f>SUM(H29:H32)</f>
        <v>8000</v>
      </c>
      <c r="I33" s="1">
        <f>SUM(I29:I32)</f>
        <v>8500</v>
      </c>
    </row>
    <row r="34" spans="2:9" ht="12.75">
      <c r="B34" s="1">
        <f aca="true" t="shared" si="0" ref="B34:I34">IF(B33=B27,"","Feil!!")</f>
      </c>
      <c r="C34" s="1">
        <f t="shared" si="0"/>
      </c>
      <c r="D34" s="1">
        <f t="shared" si="0"/>
      </c>
      <c r="E34" s="1">
        <f t="shared" si="0"/>
      </c>
      <c r="F34" s="1">
        <f t="shared" si="0"/>
      </c>
      <c r="G34" s="1">
        <f t="shared" si="0"/>
      </c>
      <c r="H34" s="1">
        <f t="shared" si="0"/>
      </c>
      <c r="I34" s="1">
        <f t="shared" si="0"/>
      </c>
    </row>
    <row r="37" spans="2:9" ht="15.75">
      <c r="B37" s="6" t="s">
        <v>35</v>
      </c>
      <c r="C37" s="7"/>
      <c r="D37" s="7"/>
      <c r="E37" s="7"/>
      <c r="F37" s="7"/>
      <c r="G37" s="7"/>
      <c r="H37" s="7"/>
      <c r="I37" s="8"/>
    </row>
    <row r="38" spans="2:9" ht="12.75">
      <c r="B38" s="9" t="s">
        <v>1</v>
      </c>
      <c r="C38" s="9"/>
      <c r="E38" s="9" t="s">
        <v>2</v>
      </c>
      <c r="F38" s="9"/>
      <c r="H38" s="9" t="s">
        <v>3</v>
      </c>
      <c r="I38" s="9"/>
    </row>
    <row r="39" spans="1:9" ht="12.75">
      <c r="A39" s="2"/>
      <c r="B39" s="10" t="s">
        <v>4</v>
      </c>
      <c r="C39" s="10"/>
      <c r="D39" s="2"/>
      <c r="E39" s="10" t="s">
        <v>4</v>
      </c>
      <c r="F39" s="10"/>
      <c r="G39" s="2"/>
      <c r="H39" s="10" t="s">
        <v>4</v>
      </c>
      <c r="I39" s="10"/>
    </row>
    <row r="40" spans="2:9" ht="12.75">
      <c r="B40" s="3" t="s">
        <v>5</v>
      </c>
      <c r="D40" s="4"/>
      <c r="E40" s="3" t="s">
        <v>5</v>
      </c>
      <c r="F40" s="3"/>
      <c r="H40" s="3" t="s">
        <v>5</v>
      </c>
      <c r="I40" s="3"/>
    </row>
    <row r="41" spans="2:9" ht="12.75">
      <c r="B41" s="3" t="s">
        <v>6</v>
      </c>
      <c r="C41" s="3" t="s">
        <v>7</v>
      </c>
      <c r="D41" s="4"/>
      <c r="E41" s="3" t="s">
        <v>6</v>
      </c>
      <c r="F41" s="3" t="s">
        <v>7</v>
      </c>
      <c r="H41" s="3" t="s">
        <v>6</v>
      </c>
      <c r="I41" s="3" t="s">
        <v>7</v>
      </c>
    </row>
    <row r="42" spans="1:9" ht="12.75">
      <c r="A42" s="1" t="s">
        <v>8</v>
      </c>
      <c r="B42" s="1">
        <v>400</v>
      </c>
      <c r="C42" s="1">
        <f>B42</f>
        <v>400</v>
      </c>
      <c r="E42" s="1">
        <v>400</v>
      </c>
      <c r="F42" s="1">
        <f>E42</f>
        <v>400</v>
      </c>
      <c r="H42" s="1">
        <v>400</v>
      </c>
      <c r="I42" s="1">
        <f>H42</f>
        <v>400</v>
      </c>
    </row>
    <row r="43" spans="1:9" ht="12.75">
      <c r="A43" s="1" t="s">
        <v>9</v>
      </c>
      <c r="B43" s="1">
        <v>200</v>
      </c>
      <c r="C43" s="1">
        <f>B43</f>
        <v>200</v>
      </c>
      <c r="E43" s="1">
        <v>600</v>
      </c>
      <c r="F43" s="1">
        <f>E43</f>
        <v>600</v>
      </c>
      <c r="H43" s="1">
        <v>0</v>
      </c>
      <c r="I43" s="1">
        <f>H43</f>
        <v>0</v>
      </c>
    </row>
    <row r="44" spans="1:9" ht="12.75">
      <c r="A44" s="1" t="s">
        <v>10</v>
      </c>
      <c r="B44" s="1">
        <v>-300</v>
      </c>
      <c r="C44" s="1">
        <f>B44</f>
        <v>-300</v>
      </c>
      <c r="E44" s="1">
        <v>-300</v>
      </c>
      <c r="F44" s="1">
        <f>E44</f>
        <v>-300</v>
      </c>
      <c r="H44" s="1">
        <v>-300</v>
      </c>
      <c r="I44" s="1">
        <f>H44</f>
        <v>-300</v>
      </c>
    </row>
    <row r="45" spans="1:10" ht="12.75">
      <c r="A45" s="5" t="s">
        <v>11</v>
      </c>
      <c r="B45" s="5">
        <f>SUM(B42:B44)</f>
        <v>300</v>
      </c>
      <c r="C45" s="5">
        <f>SUM(C42:C44)</f>
        <v>300</v>
      </c>
      <c r="D45" s="5"/>
      <c r="E45" s="5">
        <f>SUM(E42:E44)</f>
        <v>700</v>
      </c>
      <c r="F45" s="5">
        <f>SUM(F42:F44)</f>
        <v>700</v>
      </c>
      <c r="G45" s="5"/>
      <c r="H45" s="5">
        <f>SUM(H42:H44)</f>
        <v>100</v>
      </c>
      <c r="I45" s="5">
        <f>SUM(I42:I44)</f>
        <v>100</v>
      </c>
      <c r="J45" s="5"/>
    </row>
    <row r="46" spans="1:9" ht="12.75">
      <c r="A46" s="1" t="s">
        <v>12</v>
      </c>
      <c r="B46" s="1">
        <v>-200</v>
      </c>
      <c r="C46" s="1">
        <f>B46</f>
        <v>-200</v>
      </c>
      <c r="E46" s="1">
        <v>-200</v>
      </c>
      <c r="F46" s="1">
        <f>E46</f>
        <v>-200</v>
      </c>
      <c r="H46" s="1">
        <v>-200</v>
      </c>
      <c r="I46" s="1">
        <f>H46</f>
        <v>-200</v>
      </c>
    </row>
    <row r="47" spans="1:9" ht="12.75">
      <c r="A47" s="1" t="s">
        <v>13</v>
      </c>
      <c r="B47" s="1">
        <v>-400</v>
      </c>
      <c r="C47" s="1">
        <f>B47</f>
        <v>-400</v>
      </c>
      <c r="E47" s="1">
        <v>-400</v>
      </c>
      <c r="F47" s="1">
        <f>E47</f>
        <v>-400</v>
      </c>
      <c r="H47" s="1">
        <v>-400</v>
      </c>
      <c r="I47" s="1">
        <f>H47</f>
        <v>-400</v>
      </c>
    </row>
    <row r="48" spans="1:10" ht="12.75">
      <c r="A48" s="5" t="s">
        <v>14</v>
      </c>
      <c r="B48" s="5">
        <f>SUM(B46:B47)</f>
        <v>-600</v>
      </c>
      <c r="C48" s="5">
        <f>SUM(C46:C47)</f>
        <v>-600</v>
      </c>
      <c r="D48" s="5"/>
      <c r="E48" s="5">
        <f>SUM(E46:E47)</f>
        <v>-600</v>
      </c>
      <c r="F48" s="5">
        <f>SUM(F46:F47)</f>
        <v>-600</v>
      </c>
      <c r="G48" s="5"/>
      <c r="H48" s="5">
        <f>SUM(H46:H47)</f>
        <v>-600</v>
      </c>
      <c r="I48" s="5">
        <f>SUM(I46:I47)</f>
        <v>-600</v>
      </c>
      <c r="J48" s="5"/>
    </row>
    <row r="49" spans="1:10" ht="12.75">
      <c r="A49" s="5" t="s">
        <v>15</v>
      </c>
      <c r="B49" s="5">
        <f>B45+B48</f>
        <v>-300</v>
      </c>
      <c r="C49" s="5"/>
      <c r="D49" s="5"/>
      <c r="E49" s="5">
        <f>E45+E48</f>
        <v>100</v>
      </c>
      <c r="F49" s="5"/>
      <c r="G49" s="5"/>
      <c r="H49" s="5">
        <f>H45+H48</f>
        <v>-500</v>
      </c>
      <c r="I49" s="5"/>
      <c r="J49" s="5"/>
    </row>
    <row r="50" spans="1:9" ht="12.75">
      <c r="A50" s="1" t="s">
        <v>16</v>
      </c>
      <c r="B50" s="1">
        <f>IF(B49&gt;0,B49*0.65,0)</f>
        <v>0</v>
      </c>
      <c r="C50" s="1">
        <f>-B50</f>
        <v>0</v>
      </c>
      <c r="E50" s="1">
        <f>IF(E49&gt;0,E49*0.65,0)</f>
        <v>65</v>
      </c>
      <c r="F50" s="1">
        <f>-E50</f>
        <v>-65</v>
      </c>
      <c r="H50" s="1">
        <f>IF(H49&gt;0,H49*0.65,0)</f>
        <v>0</v>
      </c>
      <c r="I50" s="1">
        <f>-H50</f>
        <v>0</v>
      </c>
    </row>
    <row r="51" spans="1:9" ht="12.75">
      <c r="A51" s="1" t="s">
        <v>17</v>
      </c>
      <c r="C51" s="1">
        <f>C45+C48+C50</f>
        <v>-300</v>
      </c>
      <c r="F51" s="1">
        <f>F45+F48+F50</f>
        <v>35</v>
      </c>
      <c r="I51" s="1">
        <f>I45+I48+I50</f>
        <v>-500</v>
      </c>
    </row>
    <row r="52" spans="1:8" ht="12.75">
      <c r="A52" s="1" t="s">
        <v>18</v>
      </c>
      <c r="B52" s="1">
        <f>IF(B49&gt;0,B49*0.35,B49)</f>
        <v>-300</v>
      </c>
      <c r="E52" s="1">
        <f>IF(E49&gt;0,E49*0.35,E49)</f>
        <v>35</v>
      </c>
      <c r="H52" s="1">
        <f>IF(H49&gt;0,H49*0.35,H49)</f>
        <v>-500</v>
      </c>
    </row>
    <row r="53" spans="1:8" ht="12.75">
      <c r="A53" s="1" t="s">
        <v>19</v>
      </c>
      <c r="B53" s="1">
        <f>B52*0.28</f>
        <v>-84.00000000000001</v>
      </c>
      <c r="E53" s="1">
        <f>E52*0.28</f>
        <v>9.8</v>
      </c>
      <c r="H53" s="1">
        <f>H52*0.28</f>
        <v>-140</v>
      </c>
    </row>
    <row r="54" spans="1:10" ht="12.75">
      <c r="A54" s="1" t="s">
        <v>20</v>
      </c>
      <c r="B54" s="1">
        <f>IF(B52&gt;0,B52*0.28,)</f>
        <v>0</v>
      </c>
      <c r="C54" s="1">
        <f>IF(C51&gt;0,C51*0.28,)</f>
        <v>0</v>
      </c>
      <c r="D54" s="1">
        <f>IF(B54=C54,"","UPS")</f>
      </c>
      <c r="E54" s="1">
        <f>IF(E52&gt;0,E52*0.28,)</f>
        <v>9.8</v>
      </c>
      <c r="F54" s="1">
        <f>IF(F51&gt;0,F51*0.28,)</f>
        <v>9.8</v>
      </c>
      <c r="G54" s="1">
        <f>IF(E54=F54,"","UPS")</f>
      </c>
      <c r="H54" s="1">
        <f>IF(H52&gt;0,H52*0.28,)</f>
        <v>0</v>
      </c>
      <c r="I54" s="1">
        <f>IF(I51&gt;0,I51*0.28,)</f>
        <v>0</v>
      </c>
      <c r="J54" s="1">
        <f>IF(H54=I54,"","UPS")</f>
      </c>
    </row>
    <row r="55" spans="1:8" ht="12.75">
      <c r="A55" s="1" t="s">
        <v>21</v>
      </c>
      <c r="B55" s="1">
        <f>IF(B52&lt;0,B52*0.28,B53-B54)</f>
        <v>-84.00000000000001</v>
      </c>
      <c r="E55" s="1">
        <f>IF(E52&lt;0,E52*0.28,E53-E54)</f>
        <v>0</v>
      </c>
      <c r="H55" s="1">
        <f>IF(H52&lt;0,H52*0.28,H53-H54)</f>
        <v>-140</v>
      </c>
    </row>
    <row r="56" spans="1:8" ht="12.75">
      <c r="A56" s="1" t="s">
        <v>22</v>
      </c>
      <c r="B56" s="1">
        <f>IF(B53=0,B52-B55,B52-B53)</f>
        <v>-216</v>
      </c>
      <c r="E56" s="1">
        <f>IF(E53=0,E52-E55,E52-E53)</f>
        <v>25.2</v>
      </c>
      <c r="H56" s="1">
        <f>IF(H53=0,H52-H55,H52-H53)</f>
        <v>-360</v>
      </c>
    </row>
    <row r="58" spans="2:8" ht="12.75">
      <c r="B58" s="3" t="s">
        <v>23</v>
      </c>
      <c r="E58" s="3" t="s">
        <v>23</v>
      </c>
      <c r="H58" s="3" t="s">
        <v>23</v>
      </c>
    </row>
    <row r="59" spans="2:9" ht="12.75">
      <c r="B59" s="3" t="s">
        <v>24</v>
      </c>
      <c r="C59" s="3" t="s">
        <v>25</v>
      </c>
      <c r="E59" s="3" t="s">
        <v>24</v>
      </c>
      <c r="F59" s="3" t="s">
        <v>25</v>
      </c>
      <c r="H59" s="3" t="s">
        <v>24</v>
      </c>
      <c r="I59" s="3" t="s">
        <v>25</v>
      </c>
    </row>
    <row r="60" spans="1:9" ht="12.75">
      <c r="A60" s="1" t="s">
        <v>26</v>
      </c>
      <c r="B60" s="1">
        <v>1000</v>
      </c>
      <c r="C60" s="1">
        <f>B60+B42</f>
        <v>1400</v>
      </c>
      <c r="E60" s="1">
        <v>1000</v>
      </c>
      <c r="F60" s="1">
        <f>E60+E42</f>
        <v>1400</v>
      </c>
      <c r="H60" s="1">
        <v>1000</v>
      </c>
      <c r="I60" s="1">
        <f>H60+H42</f>
        <v>1400</v>
      </c>
    </row>
    <row r="61" spans="1:9" ht="12.75">
      <c r="A61" s="1" t="s">
        <v>27</v>
      </c>
      <c r="B61" s="1">
        <v>2000</v>
      </c>
      <c r="C61" s="1">
        <f>B61+B43+B46</f>
        <v>2000</v>
      </c>
      <c r="E61" s="1">
        <v>2000</v>
      </c>
      <c r="F61" s="1">
        <f>E61+E43+E46</f>
        <v>2400</v>
      </c>
      <c r="H61" s="1">
        <v>2000</v>
      </c>
      <c r="I61" s="1">
        <f>H61+H43+H46</f>
        <v>1800</v>
      </c>
    </row>
    <row r="62" spans="1:9" ht="12.75">
      <c r="A62" s="1" t="s">
        <v>28</v>
      </c>
      <c r="B62" s="1">
        <v>5000</v>
      </c>
      <c r="C62" s="1">
        <f>B62+B44</f>
        <v>4700</v>
      </c>
      <c r="E62" s="1">
        <v>5000</v>
      </c>
      <c r="F62" s="1">
        <f>E62+E44</f>
        <v>4700</v>
      </c>
      <c r="H62" s="1">
        <v>5000</v>
      </c>
      <c r="I62" s="1">
        <f>H62+H44</f>
        <v>4700</v>
      </c>
    </row>
    <row r="63" spans="1:9" ht="12.75">
      <c r="A63" s="1" t="s">
        <v>29</v>
      </c>
      <c r="B63" s="1">
        <f>SUM(B60:B62)</f>
        <v>8000</v>
      </c>
      <c r="C63" s="1">
        <f>SUM(C60:C62)</f>
        <v>8100</v>
      </c>
      <c r="E63" s="1">
        <f>SUM(E60:E62)</f>
        <v>8000</v>
      </c>
      <c r="F63" s="1">
        <f>SUM(F60:F62)</f>
        <v>8500</v>
      </c>
      <c r="H63" s="1">
        <f>SUM(H60:H62)</f>
        <v>8000</v>
      </c>
      <c r="I63" s="1">
        <f>SUM(I60:I62)</f>
        <v>7900</v>
      </c>
    </row>
    <row r="65" spans="1:9" ht="12.75">
      <c r="A65" s="1" t="s">
        <v>30</v>
      </c>
      <c r="B65" s="1">
        <v>7500</v>
      </c>
      <c r="C65" s="1">
        <f>B65-B47+B50</f>
        <v>7900</v>
      </c>
      <c r="E65" s="1">
        <v>7500</v>
      </c>
      <c r="F65" s="1">
        <f>E65-E47+E50</f>
        <v>7965</v>
      </c>
      <c r="H65" s="1">
        <v>7500</v>
      </c>
      <c r="I65" s="1">
        <f>H65-H47+H50</f>
        <v>7900</v>
      </c>
    </row>
    <row r="66" spans="1:9" ht="12.75">
      <c r="A66" s="1" t="s">
        <v>31</v>
      </c>
      <c r="B66" s="1">
        <v>0</v>
      </c>
      <c r="C66" s="1">
        <f>B54</f>
        <v>0</v>
      </c>
      <c r="E66" s="1">
        <v>0</v>
      </c>
      <c r="F66" s="1">
        <f>E54</f>
        <v>9.8</v>
      </c>
      <c r="H66" s="1">
        <v>0</v>
      </c>
      <c r="I66" s="1">
        <f>H54</f>
        <v>0</v>
      </c>
    </row>
    <row r="67" spans="1:9" ht="12.75">
      <c r="A67" s="1" t="s">
        <v>32</v>
      </c>
      <c r="B67" s="1">
        <v>0</v>
      </c>
      <c r="C67" s="1">
        <f>B55</f>
        <v>-84.00000000000001</v>
      </c>
      <c r="E67" s="1">
        <v>0</v>
      </c>
      <c r="F67" s="1">
        <f>E55</f>
        <v>0</v>
      </c>
      <c r="H67" s="1">
        <v>0</v>
      </c>
      <c r="I67" s="1">
        <f>H55</f>
        <v>-140</v>
      </c>
    </row>
    <row r="68" spans="1:9" ht="12.75">
      <c r="A68" s="1" t="s">
        <v>33</v>
      </c>
      <c r="B68" s="1">
        <v>500</v>
      </c>
      <c r="C68" s="1">
        <f>B68+B56</f>
        <v>284</v>
      </c>
      <c r="E68" s="1">
        <v>500</v>
      </c>
      <c r="F68" s="1">
        <f>E68+E56</f>
        <v>525.2</v>
      </c>
      <c r="H68" s="1">
        <v>500</v>
      </c>
      <c r="I68" s="1">
        <f>H68+H56</f>
        <v>140</v>
      </c>
    </row>
    <row r="69" spans="1:9" ht="12.75">
      <c r="A69" s="1" t="s">
        <v>34</v>
      </c>
      <c r="B69" s="1">
        <f>SUM(B65:B68)</f>
        <v>8000</v>
      </c>
      <c r="C69" s="1">
        <f>SUM(C65:C68)</f>
        <v>8100</v>
      </c>
      <c r="E69" s="1">
        <f>SUM(E65:E68)</f>
        <v>8000</v>
      </c>
      <c r="F69" s="1">
        <f>SUM(F65:F68)</f>
        <v>8500</v>
      </c>
      <c r="H69" s="1">
        <f>SUM(H65:H68)</f>
        <v>8000</v>
      </c>
      <c r="I69" s="1">
        <f>SUM(I65:I68)</f>
        <v>7900</v>
      </c>
    </row>
    <row r="70" spans="2:9" ht="12.75">
      <c r="B70" s="1">
        <f aca="true" t="shared" si="1" ref="B70:I70">IF(B69=B63,"","Feil!!")</f>
      </c>
      <c r="C70" s="1">
        <f t="shared" si="1"/>
      </c>
      <c r="D70" s="1">
        <f t="shared" si="1"/>
      </c>
      <c r="E70" s="1">
        <f t="shared" si="1"/>
      </c>
      <c r="F70" s="1">
        <f t="shared" si="1"/>
      </c>
      <c r="G70" s="1">
        <f t="shared" si="1"/>
      </c>
      <c r="H70" s="1">
        <f t="shared" si="1"/>
      </c>
      <c r="I70" s="1">
        <f t="shared" si="1"/>
      </c>
    </row>
  </sheetData>
  <mergeCells count="14">
    <mergeCell ref="E39:F39"/>
    <mergeCell ref="H39:I39"/>
    <mergeCell ref="B3:C3"/>
    <mergeCell ref="E3:F3"/>
    <mergeCell ref="H3:I3"/>
    <mergeCell ref="B39:C39"/>
    <mergeCell ref="B38:C38"/>
    <mergeCell ref="E38:F38"/>
    <mergeCell ref="H38:I38"/>
    <mergeCell ref="B1:I1"/>
    <mergeCell ref="B37:I37"/>
    <mergeCell ref="B2:C2"/>
    <mergeCell ref="E2:F2"/>
    <mergeCell ref="H2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  <headerFooter alignWithMargins="0">
    <oddHeader xml:space="preserve">&amp;L&amp;"Arial,Halvfet"Vedlegg
&amp;C&amp;"Arial,Halvfet"Regnskapseksempel på 
sktl. § 6-10 fjerde ledd 
annet punktum&amp;12 </oddHeader>
  </headerFooter>
  <ignoredErrors>
    <ignoredError sqref="C61 F61 I61 C45 F45 I45 C25 F25 I25 C9 F9 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Mangset</dc:creator>
  <cp:keywords/>
  <dc:description/>
  <cp:lastModifiedBy>Pål Mangset</cp:lastModifiedBy>
  <dcterms:created xsi:type="dcterms:W3CDTF">2002-09-20T10:53:56Z</dcterms:created>
  <dcterms:modified xsi:type="dcterms:W3CDTF">2002-09-20T11:08:38Z</dcterms:modified>
  <cp:category/>
  <cp:version/>
  <cp:contentType/>
  <cp:contentStatus/>
</cp:coreProperties>
</file>