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<sst xmlns="http://schemas.openxmlformats.org/spreadsheetml/2006/main" count="58" uniqueCount="56">
  <si>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</si>
  <si>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</si>
  <si>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</si>
  <si>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</si>
  <si>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</si>
  <si>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</si>
  <si>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</si>
  <si>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</si>
  <si>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</si>
  <si>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</si>
  <si>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</si>
  <si>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</si>
  <si>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</si>
  <si>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</si>
  <si>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SØR-TRØNDERLAG</t>
  </si>
  <si>
    <t>NORD-TRØNDERLAG</t>
  </si>
  <si>
    <t>NORDLAND</t>
  </si>
  <si>
    <t>TROMS</t>
  </si>
  <si>
    <t>FINNMARK</t>
  </si>
  <si>
    <t>Hele landet</t>
  </si>
  <si>
    <t>Korreksjoner</t>
  </si>
  <si>
    <t>omtalt i brev</t>
  </si>
  <si>
    <t>Kol 2</t>
  </si>
  <si>
    <t>av 25.10.00</t>
  </si>
  <si>
    <t>Skattetall</t>
  </si>
  <si>
    <t xml:space="preserve">fra </t>
  </si>
  <si>
    <t>SSB</t>
  </si>
  <si>
    <t>Kol 1</t>
  </si>
  <si>
    <t>Avsatt margin</t>
  </si>
  <si>
    <t>Margin på</t>
  </si>
  <si>
    <t xml:space="preserve">Unormalt </t>
  </si>
  <si>
    <t xml:space="preserve">Andre </t>
  </si>
  <si>
    <t>Korrigerte</t>
  </si>
  <si>
    <t>da skatte-</t>
  </si>
  <si>
    <t>unormalt</t>
  </si>
  <si>
    <t>store inn-</t>
  </si>
  <si>
    <t>korreksjoner</t>
  </si>
  <si>
    <t>skattetall</t>
  </si>
  <si>
    <t xml:space="preserve">regnskapet </t>
  </si>
  <si>
    <t>betalinger da</t>
  </si>
  <si>
    <t>var stengt</t>
  </si>
  <si>
    <t>betalinger i</t>
  </si>
  <si>
    <t>skatteregnsk</t>
  </si>
  <si>
    <t>Kol 3</t>
  </si>
  <si>
    <t>Kol 4</t>
  </si>
  <si>
    <t>Kol 5</t>
  </si>
  <si>
    <t>Kol 6</t>
  </si>
  <si>
    <t>Kol 7</t>
  </si>
  <si>
    <t xml:space="preserve"> </t>
  </si>
  <si>
    <t>Netto innt.</t>
  </si>
  <si>
    <t>utjevnende</t>
  </si>
  <si>
    <t>tilskudd basert</t>
  </si>
  <si>
    <t>på desember-</t>
  </si>
  <si>
    <t>skatten</t>
  </si>
  <si>
    <t>Kol 8</t>
  </si>
  <si>
    <t>Vedlegg 1 Fylkeskommunenes korrigerte skattetall og inntektsutjevnende tilskudd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</si>
</sst>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"/>
  </numFmts>
  <fonts count="8">
    <font>
      <sz val="10"/>
      <name val="Arial"/>
      <family val="0"/>
    </font>
    <font>
      <sz val="9"/>
      <name val="Times New Roman"/>
      <family val="1"/>
    </font>
    <font>
      <sz val="10"/>
      <name val="Tms Rmn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0" borderId="0" xfId="16" applyNumberFormat="1" applyFont="1">
      <alignment/>
      <protection/>
    </xf>
    <xf numFmtId="3" fontId="1" fillId="0" borderId="0" xfId="16" applyNumberFormat="1" applyFont="1">
      <alignment/>
      <protection/>
    </xf>
    <xf numFmtId="0" fontId="1" fillId="0" borderId="0" xfId="16" applyFont="1">
      <alignment/>
      <protection/>
    </xf>
    <xf numFmtId="164" fontId="1" fillId="0" borderId="0" xfId="15" applyNumberFormat="1" applyFont="1" applyBorder="1">
      <alignment/>
      <protection/>
    </xf>
    <xf numFmtId="0" fontId="1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Normal_innutj" xfId="15"/>
    <cellStyle name="Normal_TABELL1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5.28125" style="0" customWidth="1"/>
    <col min="2" max="2" width="18.140625" style="0" customWidth="1"/>
    <col min="3" max="3" width="13.57421875" style="0" customWidth="1"/>
    <col min="4" max="4" width="11.421875" style="15" customWidth="1"/>
    <col min="5" max="8" width="11.421875" style="7" customWidth="1"/>
    <col min="9" max="9" width="13.8515625" style="7" customWidth="1"/>
    <col min="10" max="10" width="12.28125" style="8" customWidth="1"/>
  </cols>
  <sheetData>
    <row r="1" ht="12.75">
      <c r="B1" s="10" t="s">
        <v>55</v>
      </c>
    </row>
    <row r="2" ht="12.75">
      <c r="J2" s="18"/>
    </row>
    <row r="3" spans="3:10" ht="12.75">
      <c r="C3" s="11" t="s">
        <v>24</v>
      </c>
      <c r="D3" s="13" t="s">
        <v>20</v>
      </c>
      <c r="E3" s="13" t="s">
        <v>28</v>
      </c>
      <c r="F3" s="16" t="s">
        <v>29</v>
      </c>
      <c r="G3" s="13" t="s">
        <v>30</v>
      </c>
      <c r="H3" s="13" t="s">
        <v>31</v>
      </c>
      <c r="I3" s="13" t="s">
        <v>32</v>
      </c>
      <c r="J3" s="11" t="s">
        <v>49</v>
      </c>
    </row>
    <row r="4" spans="3:10" ht="12.75">
      <c r="C4" s="11" t="s">
        <v>25</v>
      </c>
      <c r="D4" s="13" t="s">
        <v>21</v>
      </c>
      <c r="E4" s="13" t="s">
        <v>33</v>
      </c>
      <c r="F4" s="16" t="s">
        <v>34</v>
      </c>
      <c r="G4" s="13" t="s">
        <v>35</v>
      </c>
      <c r="H4" s="13" t="s">
        <v>36</v>
      </c>
      <c r="I4" s="13" t="s">
        <v>37</v>
      </c>
      <c r="J4" s="11" t="s">
        <v>50</v>
      </c>
    </row>
    <row r="5" spans="3:10" ht="12.75">
      <c r="C5" s="11" t="s">
        <v>26</v>
      </c>
      <c r="D5" s="13" t="s">
        <v>23</v>
      </c>
      <c r="E5" s="13" t="s">
        <v>38</v>
      </c>
      <c r="F5" s="16" t="s">
        <v>35</v>
      </c>
      <c r="G5" s="13" t="s">
        <v>39</v>
      </c>
      <c r="H5" s="14"/>
      <c r="I5" s="14"/>
      <c r="J5" s="11" t="s">
        <v>51</v>
      </c>
    </row>
    <row r="6" spans="3:10" ht="12.75">
      <c r="C6" s="12"/>
      <c r="D6" s="13"/>
      <c r="E6" s="13" t="s">
        <v>40</v>
      </c>
      <c r="F6" s="16" t="s">
        <v>41</v>
      </c>
      <c r="G6" s="13" t="s">
        <v>42</v>
      </c>
      <c r="H6" s="14"/>
      <c r="I6" s="14"/>
      <c r="J6" s="11" t="s">
        <v>52</v>
      </c>
    </row>
    <row r="7" spans="3:10" ht="12.75">
      <c r="C7" s="12"/>
      <c r="D7" s="13"/>
      <c r="E7" s="13"/>
      <c r="F7" s="16">
        <v>1999</v>
      </c>
      <c r="G7" s="13" t="s">
        <v>40</v>
      </c>
      <c r="H7" s="14"/>
      <c r="I7" s="14"/>
      <c r="J7" s="11" t="s">
        <v>53</v>
      </c>
    </row>
    <row r="8" spans="3:10" ht="12.75">
      <c r="C8" s="11" t="s">
        <v>27</v>
      </c>
      <c r="D8" s="13" t="s">
        <v>22</v>
      </c>
      <c r="E8" s="13" t="s">
        <v>43</v>
      </c>
      <c r="F8" s="16" t="s">
        <v>44</v>
      </c>
      <c r="G8" s="13" t="s">
        <v>45</v>
      </c>
      <c r="H8" s="13" t="s">
        <v>46</v>
      </c>
      <c r="I8" s="13" t="s">
        <v>47</v>
      </c>
      <c r="J8" s="11" t="s">
        <v>54</v>
      </c>
    </row>
    <row r="9" spans="1:11" ht="12.75">
      <c r="A9" s="1">
        <v>1</v>
      </c>
      <c r="B9" s="2" t="s">
        <v>0</v>
      </c>
      <c r="C9" s="7">
        <v>1548420000</v>
      </c>
      <c r="D9" s="7">
        <v>-495021.26</v>
      </c>
      <c r="F9" s="7">
        <v>-175150</v>
      </c>
      <c r="I9" s="7">
        <f>SUM(C9:H9)</f>
        <v>1547749828.74</v>
      </c>
      <c r="J9" s="7">
        <v>-1463644</v>
      </c>
      <c r="K9" s="15"/>
    </row>
    <row r="10" spans="1:11" ht="12.75">
      <c r="A10" s="1">
        <v>2</v>
      </c>
      <c r="B10" s="2" t="s">
        <v>1</v>
      </c>
      <c r="C10" s="7">
        <v>4012632000</v>
      </c>
      <c r="D10" s="7">
        <v>-4363522.381999999</v>
      </c>
      <c r="I10" s="7">
        <f aca="true" t="shared" si="0" ref="I10:I28">SUM(C10:H10)</f>
        <v>4008268477.618</v>
      </c>
      <c r="J10" s="7">
        <v>-8890153</v>
      </c>
      <c r="K10" s="15"/>
    </row>
    <row r="11" spans="1:11" ht="12.75">
      <c r="A11" s="3">
        <v>3</v>
      </c>
      <c r="B11" s="3" t="s">
        <v>2</v>
      </c>
      <c r="C11" s="7">
        <v>4853196000</v>
      </c>
      <c r="D11" s="7">
        <v>-3757315</v>
      </c>
      <c r="H11" s="7">
        <v>48624279</v>
      </c>
      <c r="I11" s="7">
        <f t="shared" si="0"/>
        <v>4898062964</v>
      </c>
      <c r="J11" s="7">
        <v>-9706717</v>
      </c>
      <c r="K11" s="15"/>
    </row>
    <row r="12" spans="1:11" ht="12.75">
      <c r="A12" s="3">
        <v>4</v>
      </c>
      <c r="B12" s="3" t="s">
        <v>3</v>
      </c>
      <c r="C12" s="7">
        <v>1065917000</v>
      </c>
      <c r="D12" s="7">
        <v>-1502893.736</v>
      </c>
      <c r="I12" s="7">
        <f t="shared" si="0"/>
        <v>1064414106.264</v>
      </c>
      <c r="J12" s="7">
        <v>2316065</v>
      </c>
      <c r="K12" s="15"/>
    </row>
    <row r="13" spans="1:11" ht="12.75">
      <c r="A13" s="3">
        <v>5</v>
      </c>
      <c r="B13" s="3" t="s">
        <v>4</v>
      </c>
      <c r="C13" s="7">
        <v>1066216000</v>
      </c>
      <c r="D13" s="7">
        <v>4096557.6890000002</v>
      </c>
      <c r="F13" s="17">
        <f>-219955-330377-30258</f>
        <v>-580590</v>
      </c>
      <c r="G13" s="7">
        <v>254570</v>
      </c>
      <c r="H13" s="7">
        <v>-409854</v>
      </c>
      <c r="I13" s="7">
        <f t="shared" si="0"/>
        <v>1069576683.689</v>
      </c>
      <c r="J13" s="7">
        <v>-158361</v>
      </c>
      <c r="K13" s="15"/>
    </row>
    <row r="14" spans="1:11" ht="12.75">
      <c r="A14" s="3">
        <v>6</v>
      </c>
      <c r="B14" s="3" t="s">
        <v>5</v>
      </c>
      <c r="C14" s="7">
        <v>1653988000</v>
      </c>
      <c r="D14" s="7">
        <v>-3110450.1350000007</v>
      </c>
      <c r="F14" s="17"/>
      <c r="I14" s="7">
        <f t="shared" si="0"/>
        <v>1650877549.865</v>
      </c>
      <c r="J14" s="7">
        <v>-1012271</v>
      </c>
      <c r="K14" s="15"/>
    </row>
    <row r="15" spans="1:11" ht="12.75">
      <c r="A15" s="3">
        <v>7</v>
      </c>
      <c r="B15" s="3" t="s">
        <v>6</v>
      </c>
      <c r="C15" s="7">
        <v>1386332000</v>
      </c>
      <c r="D15" s="7">
        <v>1050801.73</v>
      </c>
      <c r="F15" s="17">
        <v>-341000</v>
      </c>
      <c r="G15" s="7">
        <v>209947</v>
      </c>
      <c r="I15" s="7">
        <f t="shared" si="0"/>
        <v>1387251748.73</v>
      </c>
      <c r="J15" s="7">
        <v>1953541</v>
      </c>
      <c r="K15" s="15"/>
    </row>
    <row r="16" spans="1:11" ht="12.75">
      <c r="A16" s="3">
        <v>8</v>
      </c>
      <c r="B16" s="3" t="s">
        <v>7</v>
      </c>
      <c r="C16" s="7">
        <v>1035144000</v>
      </c>
      <c r="D16" s="7">
        <v>-2015691.1629999988</v>
      </c>
      <c r="E16" s="7">
        <v>672746</v>
      </c>
      <c r="F16" s="17">
        <f>-556209-22176-45676-35945-34484-23948</f>
        <v>-718438</v>
      </c>
      <c r="G16" s="7">
        <v>6633785</v>
      </c>
      <c r="I16" s="7">
        <f t="shared" si="0"/>
        <v>1039716401.837</v>
      </c>
      <c r="J16" s="7">
        <v>-1163998</v>
      </c>
      <c r="K16" s="15"/>
    </row>
    <row r="17" spans="1:11" ht="12.75">
      <c r="A17" s="3">
        <v>9</v>
      </c>
      <c r="B17" s="3" t="s">
        <v>8</v>
      </c>
      <c r="C17" s="7">
        <v>624117000</v>
      </c>
      <c r="D17" s="7">
        <v>1144918.997</v>
      </c>
      <c r="F17" s="17">
        <f>-159965-31832-32957-22714</f>
        <v>-247468</v>
      </c>
      <c r="H17" s="7">
        <v>-37969</v>
      </c>
      <c r="I17" s="7">
        <f t="shared" si="0"/>
        <v>624976481.997</v>
      </c>
      <c r="J17" s="7">
        <v>298589</v>
      </c>
      <c r="K17" s="15"/>
    </row>
    <row r="18" spans="1:11" ht="12.75">
      <c r="A18" s="3">
        <v>10</v>
      </c>
      <c r="B18" s="3" t="s">
        <v>9</v>
      </c>
      <c r="C18" s="7">
        <v>952413000</v>
      </c>
      <c r="D18" s="7">
        <v>5441839.574</v>
      </c>
      <c r="F18" s="17">
        <f>-693874-45474-20526-47360-44129</f>
        <v>-851363</v>
      </c>
      <c r="G18" s="7">
        <f>139500+428620</f>
        <v>568120</v>
      </c>
      <c r="I18" s="7">
        <f t="shared" si="0"/>
        <v>957571596.574</v>
      </c>
      <c r="J18" s="7">
        <v>2667051</v>
      </c>
      <c r="K18" s="15"/>
    </row>
    <row r="19" spans="1:11" ht="12.75">
      <c r="A19" s="3">
        <v>11</v>
      </c>
      <c r="B19" s="3" t="s">
        <v>10</v>
      </c>
      <c r="C19" s="7">
        <v>2745828000</v>
      </c>
      <c r="D19" s="7">
        <v>-3614393.705</v>
      </c>
      <c r="E19" s="7">
        <v>153206</v>
      </c>
      <c r="I19" s="7">
        <f t="shared" si="0"/>
        <v>2742366812.295</v>
      </c>
      <c r="J19" s="7">
        <v>4310628</v>
      </c>
      <c r="K19" s="15"/>
    </row>
    <row r="20" spans="1:11" ht="12.75">
      <c r="A20" s="3">
        <v>12</v>
      </c>
      <c r="B20" s="3" t="s">
        <v>11</v>
      </c>
      <c r="C20" s="7">
        <v>2930257000</v>
      </c>
      <c r="D20" s="7">
        <v>-7798577.319999999</v>
      </c>
      <c r="E20" s="7">
        <f>141921+24040+14314</f>
        <v>180275</v>
      </c>
      <c r="G20" s="7">
        <v>503923</v>
      </c>
      <c r="H20" s="7">
        <v>-15860975</v>
      </c>
      <c r="I20" s="7">
        <f t="shared" si="0"/>
        <v>2907281645.68</v>
      </c>
      <c r="J20" s="7">
        <v>5315334</v>
      </c>
      <c r="K20" s="15"/>
    </row>
    <row r="21" spans="1:12" ht="12.75">
      <c r="A21" s="3">
        <v>14</v>
      </c>
      <c r="B21" s="3" t="s">
        <v>12</v>
      </c>
      <c r="C21" s="7">
        <v>674091000</v>
      </c>
      <c r="D21" s="7">
        <v>512055.162</v>
      </c>
      <c r="F21" s="7">
        <f>-45382-58817</f>
        <v>-104199</v>
      </c>
      <c r="G21" s="7">
        <v>160256</v>
      </c>
      <c r="H21" s="7">
        <v>-60661</v>
      </c>
      <c r="I21" s="7">
        <f t="shared" si="0"/>
        <v>674598451.162</v>
      </c>
      <c r="J21" s="7">
        <v>982050</v>
      </c>
      <c r="K21" s="15"/>
      <c r="L21" t="s">
        <v>48</v>
      </c>
    </row>
    <row r="22" spans="1:11" ht="12.75">
      <c r="A22" s="3">
        <v>15</v>
      </c>
      <c r="B22" s="3" t="s">
        <v>13</v>
      </c>
      <c r="C22" s="7">
        <v>1493659000</v>
      </c>
      <c r="D22" s="7">
        <v>-6179607.885</v>
      </c>
      <c r="E22" s="7">
        <v>266550</v>
      </c>
      <c r="F22" s="7">
        <f>-50204-25382</f>
        <v>-75586</v>
      </c>
      <c r="G22" s="7">
        <f>3185773+390600+749769</f>
        <v>4326142</v>
      </c>
      <c r="I22" s="7">
        <f t="shared" si="0"/>
        <v>1491996498.115</v>
      </c>
      <c r="J22" s="7">
        <v>-4862461</v>
      </c>
      <c r="K22" s="15"/>
    </row>
    <row r="23" spans="1:11" ht="12.75">
      <c r="A23" s="3">
        <v>16</v>
      </c>
      <c r="B23" s="3" t="s">
        <v>14</v>
      </c>
      <c r="C23" s="7">
        <v>1642754000</v>
      </c>
      <c r="D23" s="7">
        <v>-94125.0299999998</v>
      </c>
      <c r="F23" s="7">
        <f>-49366-72714-22596</f>
        <v>-144676</v>
      </c>
      <c r="G23" s="7">
        <v>282858</v>
      </c>
      <c r="H23" s="7">
        <f>-335420-11205349</f>
        <v>-11540769</v>
      </c>
      <c r="I23" s="7">
        <f t="shared" si="0"/>
        <v>1631257287.97</v>
      </c>
      <c r="J23" s="7">
        <v>7808447</v>
      </c>
      <c r="K23" s="15"/>
    </row>
    <row r="24" spans="1:11" ht="12.75">
      <c r="A24" s="3">
        <v>17</v>
      </c>
      <c r="B24" s="3" t="s">
        <v>15</v>
      </c>
      <c r="C24" s="7">
        <v>660928000</v>
      </c>
      <c r="D24" s="7">
        <v>5631653.212</v>
      </c>
      <c r="F24" s="7">
        <f>-32158-70138-339355-208051-59581-40497-72106-14255</f>
        <v>-836141</v>
      </c>
      <c r="G24" s="7">
        <f>396342+139271+54757+58587+27900+128291</f>
        <v>805148</v>
      </c>
      <c r="H24" s="7">
        <f>-2155450-195329-215395</f>
        <v>-2566174</v>
      </c>
      <c r="I24" s="7">
        <f t="shared" si="0"/>
        <v>663962486.212</v>
      </c>
      <c r="J24" s="7">
        <v>-3793161</v>
      </c>
      <c r="K24" s="15"/>
    </row>
    <row r="25" spans="1:11" ht="12.75">
      <c r="A25" s="3">
        <v>18</v>
      </c>
      <c r="B25" s="3" t="s">
        <v>16</v>
      </c>
      <c r="C25" s="7">
        <v>1342217000</v>
      </c>
      <c r="D25" s="7">
        <v>-823455.305</v>
      </c>
      <c r="F25" s="7">
        <f>-31471-35053</f>
        <v>-66524</v>
      </c>
      <c r="G25" s="7">
        <v>209250</v>
      </c>
      <c r="I25" s="7">
        <f t="shared" si="0"/>
        <v>1341536270.695</v>
      </c>
      <c r="J25" s="7">
        <v>3026331</v>
      </c>
      <c r="K25" s="15"/>
    </row>
    <row r="26" spans="1:11" ht="12.75">
      <c r="A26" s="3">
        <v>19</v>
      </c>
      <c r="B26" s="3" t="s">
        <v>17</v>
      </c>
      <c r="C26" s="7">
        <v>892304000</v>
      </c>
      <c r="D26" s="7">
        <v>2171843.979</v>
      </c>
      <c r="E26" s="7">
        <v>-21893</v>
      </c>
      <c r="F26" s="7">
        <f>-94434-127956</f>
        <v>-222390</v>
      </c>
      <c r="G26" s="7">
        <v>26724</v>
      </c>
      <c r="I26" s="7">
        <f t="shared" si="0"/>
        <v>894258284.979</v>
      </c>
      <c r="J26" s="7">
        <v>1467572</v>
      </c>
      <c r="K26" s="15"/>
    </row>
    <row r="27" spans="1:11" ht="12.75">
      <c r="A27" s="3">
        <v>20</v>
      </c>
      <c r="B27" s="3" t="s">
        <v>18</v>
      </c>
      <c r="C27" s="7">
        <v>417176000</v>
      </c>
      <c r="D27" s="7">
        <v>-357951.73</v>
      </c>
      <c r="I27" s="7">
        <f t="shared" si="0"/>
        <v>416818048.27</v>
      </c>
      <c r="J27" s="7">
        <v>905158</v>
      </c>
      <c r="K27" s="15"/>
    </row>
    <row r="28" spans="1:11" ht="12.75">
      <c r="A28" s="4"/>
      <c r="B28" s="5"/>
      <c r="C28" s="9">
        <f aca="true" t="shared" si="1" ref="C28:H28">SUM(C9:C27)</f>
        <v>30997589000</v>
      </c>
      <c r="D28" s="9">
        <f t="shared" si="1"/>
        <v>-14063334.307999996</v>
      </c>
      <c r="E28" s="9">
        <f t="shared" si="1"/>
        <v>1250884</v>
      </c>
      <c r="F28" s="9">
        <f t="shared" si="1"/>
        <v>-4363525</v>
      </c>
      <c r="G28" s="9">
        <f t="shared" si="1"/>
        <v>13980723</v>
      </c>
      <c r="H28" s="9">
        <f t="shared" si="1"/>
        <v>18147877</v>
      </c>
      <c r="I28" s="9">
        <f t="shared" si="0"/>
        <v>31012541624.692</v>
      </c>
      <c r="J28" s="10"/>
      <c r="K28" s="15"/>
    </row>
    <row r="29" spans="1:2" ht="12.75">
      <c r="A29" s="6" t="s">
        <v>19</v>
      </c>
      <c r="B29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nina.nilsen</dc:creator>
  <cp:keywords/>
  <dc:description/>
  <cp:lastModifiedBy>nina.nilsen</cp:lastModifiedBy>
  <cp:lastPrinted>2001-01-24T12:45:13Z</cp:lastPrinted>
  <dcterms:created xsi:type="dcterms:W3CDTF">2001-01-22T14:56:28Z</dcterms:created>
  <dcterms:modified xsi:type="dcterms:W3CDTF">2001-01-24T13:18:22Z</dcterms:modified>
  <cp:category/>
  <cp:version/>
  <cp:contentType/>
  <cp:contentStatus/>
</cp:coreProperties>
</file>