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<sst xmlns="http://schemas.openxmlformats.org/spreadsheetml/2006/main" count="369" uniqueCount="213">
  <si>
    <t>Inntekter og utgifter etter</t>
  </si>
  <si>
    <t>kommuneregnskapets definisjoner</t>
  </si>
  <si>
    <t>KOMMUNER OG FYLKESKOMMUNER</t>
  </si>
  <si>
    <t>Mill kr og endring i prosent</t>
  </si>
  <si>
    <t xml:space="preserve"> </t>
  </si>
  <si>
    <t>DRIFT</t>
  </si>
  <si>
    <t>1. Driftsinntekter</t>
  </si>
  <si>
    <t>2. Driftsutgifter</t>
  </si>
  <si>
    <t>3. Br dr.res (1-2)</t>
  </si>
  <si>
    <t>4. Nto renteutg</t>
  </si>
  <si>
    <t>5. Nto avdrag</t>
  </si>
  <si>
    <t>5a. Herav netto avsetning</t>
  </si>
  <si>
    <t xml:space="preserve">        avdragsfond</t>
  </si>
  <si>
    <t>6. Nto dr.res (3-4-5)</t>
  </si>
  <si>
    <t>INVESTERINGER</t>
  </si>
  <si>
    <t>7. Brutto invest.utg</t>
  </si>
  <si>
    <t xml:space="preserve">       Herav fast eiendom, inventar og utstyr</t>
  </si>
  <si>
    <t>8. Tilskudd, refusjon,</t>
  </si>
  <si>
    <t xml:space="preserve">     salg fast eiendom</t>
  </si>
  <si>
    <t>FINANSIERING</t>
  </si>
  <si>
    <t>9. Oversk før lån</t>
  </si>
  <si>
    <t xml:space="preserve">    (3-4-7+8)</t>
  </si>
  <si>
    <t>10. Bruk av lån nto</t>
  </si>
  <si>
    <t>11. Nto anskaffelse</t>
  </si>
  <si>
    <t xml:space="preserve">      midler (10+8+6-7+5a)</t>
  </si>
  <si>
    <t>NØKKELTALL</t>
  </si>
  <si>
    <t>Br dr.res i % av innt</t>
  </si>
  <si>
    <t>Renter/avdr i % av innt</t>
  </si>
  <si>
    <t>Nto dr.res i % av innt</t>
  </si>
  <si>
    <t>Br.invest i % av innt</t>
  </si>
  <si>
    <t>Oversk i % av innt</t>
  </si>
  <si>
    <t>Lån i % av br.invest</t>
  </si>
  <si>
    <t>KOMMUNENE UTENOM OSLO</t>
  </si>
  <si>
    <t>OSLO</t>
  </si>
  <si>
    <t>FYLKESKOMMUNENE</t>
  </si>
  <si>
    <t xml:space="preserve">       Herav fast eiend, invent og utstyr</t>
  </si>
  <si>
    <t>95/96</t>
  </si>
  <si>
    <t>96/97</t>
  </si>
  <si>
    <t>97/98</t>
  </si>
  <si>
    <t>98/99</t>
  </si>
  <si>
    <t>Vedlegg 8</t>
  </si>
  <si>
    <t>Kommunene og fylkeskommunenes driftsutgifter ekskl interne overføringer (post 01-38) fordelt på formål. 1999 og økning 1998-99</t>
  </si>
  <si>
    <t>Kap. nr</t>
  </si>
  <si>
    <t>Formål</t>
  </si>
  <si>
    <t>Kommunesektoren i alt</t>
  </si>
  <si>
    <t>Fylkeskommunene</t>
  </si>
  <si>
    <t>Kommunene utenom Oslo</t>
  </si>
  <si>
    <t>Oslo</t>
  </si>
  <si>
    <t>Andel</t>
  </si>
  <si>
    <t>Vekst</t>
  </si>
  <si>
    <t>Dr.utg</t>
  </si>
  <si>
    <t>dr.utg</t>
  </si>
  <si>
    <t>98-99</t>
  </si>
  <si>
    <t>mill.kr</t>
  </si>
  <si>
    <t>pst</t>
  </si>
  <si>
    <t>1.1</t>
  </si>
  <si>
    <t>Sentrale styringsorganer.......................................................</t>
  </si>
  <si>
    <t>1.100-119</t>
  </si>
  <si>
    <t>Sentrale folkevalgte styringsorganer.....................................</t>
  </si>
  <si>
    <t>1.120-149</t>
  </si>
  <si>
    <t>Sentrale administrative enheter.............................................</t>
  </si>
  <si>
    <t>1.150-159</t>
  </si>
  <si>
    <t>Administrasjonslokaler...........................................................</t>
  </si>
  <si>
    <t>1.180-198</t>
  </si>
  <si>
    <t>Diverse fellesutgifter..............................................................</t>
  </si>
  <si>
    <t>1.199</t>
  </si>
  <si>
    <t>1.2</t>
  </si>
  <si>
    <t>Undervisning........................................................................</t>
  </si>
  <si>
    <t>1.200-209</t>
  </si>
  <si>
    <t>Administrasjon.......................................................................</t>
  </si>
  <si>
    <t>1.210-229</t>
  </si>
  <si>
    <t>Grunnskole...........................................................................</t>
  </si>
  <si>
    <t>1.230-249</t>
  </si>
  <si>
    <t>Videregående opplæring......................................................</t>
  </si>
  <si>
    <t>1.260-264</t>
  </si>
  <si>
    <t>Spesialundervisning..............................................................</t>
  </si>
  <si>
    <t>1.265-269</t>
  </si>
  <si>
    <t>Folkehøgskoler.....................................................................</t>
  </si>
  <si>
    <t>1.270-278</t>
  </si>
  <si>
    <t>Kommunale barnehager.......................................................</t>
  </si>
  <si>
    <t>1.279</t>
  </si>
  <si>
    <t>Ikke-kommunale barnehager................................................</t>
  </si>
  <si>
    <t>1.280</t>
  </si>
  <si>
    <t>Skolefritidsordninger.............................................................</t>
  </si>
  <si>
    <t>1.285</t>
  </si>
  <si>
    <t>Ikke-kommunale skolefritidsordninger...................................</t>
  </si>
  <si>
    <t>1.290-293</t>
  </si>
  <si>
    <t>Musikkskoler........................................................................</t>
  </si>
  <si>
    <t>1.294</t>
  </si>
  <si>
    <t>Voksenopplæring i skoleverket............................................</t>
  </si>
  <si>
    <t>1.295</t>
  </si>
  <si>
    <t>Andre undervisningsformål..................................................</t>
  </si>
  <si>
    <t>1.299</t>
  </si>
  <si>
    <t>1.3</t>
  </si>
  <si>
    <t>Helsevern, sosiale tjenester, pleie og omsorg.......................</t>
  </si>
  <si>
    <t>1.300</t>
  </si>
  <si>
    <t>Helse- og sosialadministrasjon..............................................</t>
  </si>
  <si>
    <t>1.310</t>
  </si>
  <si>
    <t>Forebyggende tiltak i helsesektoren.....................................</t>
  </si>
  <si>
    <t>1.320</t>
  </si>
  <si>
    <t>Diagnose og behandling i kommunehelsetjenesten..............</t>
  </si>
  <si>
    <t>1.328</t>
  </si>
  <si>
    <t>Medisinsk attføring i kommunehelsetjenesten........................</t>
  </si>
  <si>
    <t>1.330</t>
  </si>
  <si>
    <t>Somatiske spesialisttjenester.................................................</t>
  </si>
  <si>
    <t>1.340</t>
  </si>
  <si>
    <t>Tannhelsetjenester...............................................................</t>
  </si>
  <si>
    <t>1.345</t>
  </si>
  <si>
    <t>Psykisk helsevern................................................................</t>
  </si>
  <si>
    <t>1.350</t>
  </si>
  <si>
    <t>Sosialkontortjenester............................................................</t>
  </si>
  <si>
    <t>1.354</t>
  </si>
  <si>
    <t>Økonomisk sosialhjelp..........................................................</t>
  </si>
  <si>
    <t>1.355</t>
  </si>
  <si>
    <t>Tiltak for rusmiddelbrukere...................................................</t>
  </si>
  <si>
    <t>1.360</t>
  </si>
  <si>
    <t>Tiltak innenfor barne- og ungdomsvernet.............................</t>
  </si>
  <si>
    <t>1.370</t>
  </si>
  <si>
    <t>Pleie og omsorg for eldre og funksjonshemmede.................</t>
  </si>
  <si>
    <t>1.399</t>
  </si>
  <si>
    <t>1.4</t>
  </si>
  <si>
    <t>Bolig-, tiltaks- og næringsformål,</t>
  </si>
  <si>
    <t>miljø- og naturvernformål......................................................</t>
  </si>
  <si>
    <t>1.400</t>
  </si>
  <si>
    <t>Administrasjon boligformål....................................................</t>
  </si>
  <si>
    <t>1.410</t>
  </si>
  <si>
    <t>Boliger til utleie.....................................................................</t>
  </si>
  <si>
    <t>1.415</t>
  </si>
  <si>
    <t>Utbyggingsområder for boliger.............................................</t>
  </si>
  <si>
    <t>1.425</t>
  </si>
  <si>
    <t>Andre tiltak på boligsektoren.................................................</t>
  </si>
  <si>
    <t>1.430</t>
  </si>
  <si>
    <t>Administrasjon tiltaks- og næringsformål................................</t>
  </si>
  <si>
    <t>1.438</t>
  </si>
  <si>
    <t>Kommunalt næringsengasjement, næringsfond....................</t>
  </si>
  <si>
    <t>1.439</t>
  </si>
  <si>
    <t>Kjøp og salg av konsesjonskraft</t>
  </si>
  <si>
    <t>1.440</t>
  </si>
  <si>
    <t>Utbyggingsområder og lokaler for næringsvirksomhet.........</t>
  </si>
  <si>
    <t>1.450</t>
  </si>
  <si>
    <t>Annen tilrettelegging for sysselsetting og næringsvirksomhet</t>
  </si>
  <si>
    <t>1.460</t>
  </si>
  <si>
    <t>Diverse kommunal næringsvirksomhet................................</t>
  </si>
  <si>
    <t>1.470</t>
  </si>
  <si>
    <t>Administrasjon miljø- og naturvernformål..............................</t>
  </si>
  <si>
    <t>1.475</t>
  </si>
  <si>
    <t>Særskilte miljø- og naturverntiltak.........................................</t>
  </si>
  <si>
    <t>1.499</t>
  </si>
  <si>
    <t>1.5</t>
  </si>
  <si>
    <t>Kultur- og kirkeformål......................................................</t>
  </si>
  <si>
    <t>1.500</t>
  </si>
  <si>
    <t>Kulturadministrasjon.............................................................</t>
  </si>
  <si>
    <t>1.510</t>
  </si>
  <si>
    <t>Bibliotekformål......................................................................</t>
  </si>
  <si>
    <t>1.520</t>
  </si>
  <si>
    <t>Kulturvern, museer..............................................................</t>
  </si>
  <si>
    <t>1.530</t>
  </si>
  <si>
    <t>Kinoer..................................................................................</t>
  </si>
  <si>
    <t>1.533</t>
  </si>
  <si>
    <t>Andre medieformål...............................................................</t>
  </si>
  <si>
    <t>1.535</t>
  </si>
  <si>
    <t>Kunst og kunst- og kulturformidling........................................</t>
  </si>
  <si>
    <t>1.540</t>
  </si>
  <si>
    <t>Idrett, friluftsliv og andre mosjonsaktiviteter............................</t>
  </si>
  <si>
    <t>1.545</t>
  </si>
  <si>
    <t>Annet barne- og ungdomsarbeid.........................................</t>
  </si>
  <si>
    <t>1.550</t>
  </si>
  <si>
    <t>Voksenopplæring utenom skoleverket..................................</t>
  </si>
  <si>
    <t>1.551</t>
  </si>
  <si>
    <t>Øvrige kulturformål...............................................................</t>
  </si>
  <si>
    <t>1.570</t>
  </si>
  <si>
    <t>Kirkelig administrasjon..........................................................</t>
  </si>
  <si>
    <t>1.575</t>
  </si>
  <si>
    <t>Kirker...................................................................................</t>
  </si>
  <si>
    <t>1.580</t>
  </si>
  <si>
    <t>Andre religiøse formål..........................................................</t>
  </si>
  <si>
    <t>1.590</t>
  </si>
  <si>
    <t>Kirkegårder, gravlunder og krematorier...............................</t>
  </si>
  <si>
    <t>1.599</t>
  </si>
  <si>
    <t>1.6</t>
  </si>
  <si>
    <t>Tekniske formål.................................................................</t>
  </si>
  <si>
    <t>1.600</t>
  </si>
  <si>
    <t>Administrasjon......................................................................</t>
  </si>
  <si>
    <t>1.605</t>
  </si>
  <si>
    <t>Bygningskontroll, oppmålings- og reguleringsvirksomhet.....</t>
  </si>
  <si>
    <t>1.610</t>
  </si>
  <si>
    <t>Felles maskinpark................................................................</t>
  </si>
  <si>
    <t>1.620</t>
  </si>
  <si>
    <t>Vannforsyning......................................................................</t>
  </si>
  <si>
    <t>1.630</t>
  </si>
  <si>
    <t>Avløp og rensing..................................................................</t>
  </si>
  <si>
    <t>1.640</t>
  </si>
  <si>
    <t>Renovasjon..........................................................................</t>
  </si>
  <si>
    <t>1.650</t>
  </si>
  <si>
    <t>Brannvern mv......................................................................</t>
  </si>
  <si>
    <t>1.699</t>
  </si>
  <si>
    <t>1.7</t>
  </si>
  <si>
    <t>Samferdselsformål............................................................</t>
  </si>
  <si>
    <t>1.700</t>
  </si>
  <si>
    <t>1.710</t>
  </si>
  <si>
    <t>Samferdselsbedrifter.............................................................</t>
  </si>
  <si>
    <t>1.750</t>
  </si>
  <si>
    <t>Andre samferdselsformål......................................................</t>
  </si>
  <si>
    <t>1.760</t>
  </si>
  <si>
    <t>Veier og gater mv................................................................</t>
  </si>
  <si>
    <t>1.799</t>
  </si>
  <si>
    <t>1.1-1.7</t>
  </si>
  <si>
    <t>DRIFTSUTGIFTER I ALT...................................................</t>
  </si>
  <si>
    <t>Vedlegg 2</t>
  </si>
  <si>
    <t>Tabell 2.1 Hovedtall for drift, investering og finansiering</t>
  </si>
  <si>
    <t>Tabell 2.2 Hovedtall for drift, investering og finansiering</t>
  </si>
  <si>
    <t>Tabell 2.3 Hovedtall for drift, investering og finansiering</t>
  </si>
  <si>
    <t>Tabell 2.4 Hovedtall for drift, investering og finansiering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</si>
</sst>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_ * #,##0.0_ ;_ * \-#,##0.0_ ;_ * &quot;-&quot;??_ ;_ @_ "/>
    <numFmt numFmtId="174" formatCode="_ * #,##0_ ;_ * \-#,##0_ ;_ * &quot;-&quot;??_ ;_ @_ "/>
  </numFmts>
  <fonts count="23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0"/>
    </font>
    <font>
      <b/>
      <i/>
      <sz val="12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u val="single"/>
      <sz val="11"/>
      <name val="DepCentury Old Style"/>
      <family val="1"/>
    </font>
    <font>
      <sz val="12"/>
      <name val="Arial Narrow"/>
      <family val="2"/>
    </font>
    <font>
      <i/>
      <sz val="11"/>
      <name val="DepCentury Old Style"/>
      <family val="1"/>
    </font>
    <font>
      <sz val="11"/>
      <name val="DepCentury Old Style"/>
      <family val="1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i/>
      <sz val="9"/>
      <name val="DepCentury Old Style"/>
      <family val="1"/>
    </font>
    <font>
      <sz val="9"/>
      <name val="DepCentury Old Style"/>
      <family val="1"/>
    </font>
    <font>
      <i/>
      <sz val="9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1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74" fontId="12" fillId="0" borderId="0" xfId="16" applyNumberFormat="1" applyFont="1" applyAlignment="1">
      <alignment/>
    </xf>
    <xf numFmtId="172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4" fontId="12" fillId="0" borderId="0" xfId="16" applyNumberFormat="1" applyFont="1" applyAlignment="1">
      <alignment horizontal="center"/>
    </xf>
    <xf numFmtId="172" fontId="12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72" fontId="14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72" fontId="19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172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centerContinuous"/>
    </xf>
    <xf numFmtId="172" fontId="14" fillId="0" borderId="1" xfId="0" applyNumberFormat="1" applyFont="1" applyBorder="1" applyAlignment="1">
      <alignment horizontal="centerContinuous"/>
    </xf>
    <xf numFmtId="0" fontId="13" fillId="0" borderId="1" xfId="0" applyFont="1" applyBorder="1" applyAlignment="1">
      <alignment horizontal="right"/>
    </xf>
    <xf numFmtId="174" fontId="14" fillId="0" borderId="0" xfId="16" applyNumberFormat="1" applyFont="1" applyAlignment="1">
      <alignment/>
    </xf>
    <xf numFmtId="1" fontId="14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172" fontId="12" fillId="0" borderId="0" xfId="0" applyNumberFormat="1" applyFont="1" applyAlignment="1">
      <alignment horizontal="centerContinuous"/>
    </xf>
    <xf numFmtId="0" fontId="12" fillId="0" borderId="1" xfId="0" applyFont="1" applyBorder="1" applyAlignment="1">
      <alignment horizontal="centerContinuous"/>
    </xf>
    <xf numFmtId="172" fontId="12" fillId="0" borderId="1" xfId="0" applyNumberFormat="1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4"/>
  <sheetViews>
    <sheetView tabSelected="1" workbookViewId="0" topLeftCell="A57">
      <selection activeCell="A62" sqref="A62"/>
    </sheetView>
  </sheetViews>
  <sheetFormatPr defaultColWidth="11.421875" defaultRowHeight="12.75"/>
  <cols>
    <col min="2" max="2" width="3.8515625" style="0" customWidth="1"/>
    <col min="3" max="3" width="2.57421875" style="0" customWidth="1"/>
    <col min="4" max="8" width="8.28125" style="0" customWidth="1"/>
    <col min="9" max="9" width="0.71875" style="0" customWidth="1"/>
    <col min="10" max="10" width="5.57421875" style="0" customWidth="1"/>
    <col min="11" max="11" width="7.28125" style="0" customWidth="1"/>
    <col min="12" max="13" width="5.7109375" style="0" customWidth="1"/>
  </cols>
  <sheetData>
    <row r="1" ht="15">
      <c r="A1" s="25" t="s">
        <v>208</v>
      </c>
    </row>
    <row r="2" ht="12.75">
      <c r="A2" s="1"/>
    </row>
    <row r="3" spans="1:8" ht="18">
      <c r="A3" s="23" t="s">
        <v>0</v>
      </c>
      <c r="B3" s="24"/>
      <c r="C3" s="24"/>
      <c r="D3" s="24"/>
      <c r="E3" s="24"/>
      <c r="F3" s="24"/>
      <c r="G3" s="24"/>
      <c r="H3" s="24"/>
    </row>
    <row r="4" spans="1:8" ht="18">
      <c r="A4" s="23" t="s">
        <v>1</v>
      </c>
      <c r="B4" s="24"/>
      <c r="C4" s="24"/>
      <c r="D4" s="24"/>
      <c r="E4" s="24"/>
      <c r="F4" s="24"/>
      <c r="G4" s="24"/>
      <c r="H4" s="24"/>
    </row>
    <row r="6" spans="1:8" ht="12.75">
      <c r="A6" s="2" t="s">
        <v>209</v>
      </c>
      <c r="B6" s="2"/>
      <c r="C6" s="2"/>
      <c r="D6" s="2"/>
      <c r="G6" s="2"/>
      <c r="H6" s="2"/>
    </row>
    <row r="8" spans="1:8" ht="15">
      <c r="A8" s="2"/>
      <c r="B8" s="3" t="s">
        <v>2</v>
      </c>
      <c r="C8" s="2"/>
      <c r="D8" s="2"/>
      <c r="G8" s="2"/>
      <c r="H8" s="2"/>
    </row>
    <row r="9" spans="1:13" ht="12.75">
      <c r="A9" s="4"/>
      <c r="B9" s="4" t="s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>
      <c r="A10" s="26" t="s">
        <v>4</v>
      </c>
      <c r="B10" s="26"/>
      <c r="C10" s="26"/>
      <c r="D10" s="27"/>
      <c r="E10" s="28"/>
      <c r="F10" s="26"/>
      <c r="G10" s="29"/>
      <c r="H10" s="30"/>
      <c r="I10" s="28"/>
      <c r="J10" s="28"/>
      <c r="K10" s="28"/>
      <c r="L10" s="28"/>
      <c r="M10" s="28"/>
    </row>
    <row r="11" spans="1:13" ht="12.75">
      <c r="A11" s="33"/>
      <c r="B11" s="33"/>
      <c r="C11" s="33"/>
      <c r="D11" s="34">
        <v>1995</v>
      </c>
      <c r="E11" s="35">
        <v>1996</v>
      </c>
      <c r="F11" s="34">
        <v>1997</v>
      </c>
      <c r="G11" s="35">
        <v>1998</v>
      </c>
      <c r="H11" s="34">
        <v>1999</v>
      </c>
      <c r="I11" s="36"/>
      <c r="J11" s="37" t="s">
        <v>36</v>
      </c>
      <c r="K11" s="37" t="s">
        <v>37</v>
      </c>
      <c r="L11" s="38" t="s">
        <v>38</v>
      </c>
      <c r="M11" s="38" t="s">
        <v>39</v>
      </c>
    </row>
    <row r="12" spans="1:13" ht="12.75">
      <c r="A12" s="39" t="s">
        <v>5</v>
      </c>
      <c r="B12" s="39"/>
      <c r="C12" s="39"/>
      <c r="D12" s="40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3.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.75">
      <c r="A14" s="39" t="s">
        <v>6</v>
      </c>
      <c r="B14" s="39"/>
      <c r="C14" s="39"/>
      <c r="D14" s="41">
        <v>178195</v>
      </c>
      <c r="E14" s="41">
        <v>186717.1</v>
      </c>
      <c r="F14" s="41">
        <f aca="true" t="shared" si="0" ref="F14:H15">F65+F120+F175</f>
        <v>199186.3</v>
      </c>
      <c r="G14" s="41">
        <f t="shared" si="0"/>
        <v>212149</v>
      </c>
      <c r="H14" s="41">
        <f t="shared" si="0"/>
        <v>227408</v>
      </c>
      <c r="I14" s="39"/>
      <c r="J14" s="42">
        <f>(E14-D14)*100/D14</f>
        <v>4.782457420241873</v>
      </c>
      <c r="K14" s="42">
        <f aca="true" t="shared" si="1" ref="K14:M15">(F14-E14)*100/E14</f>
        <v>6.678124285349323</v>
      </c>
      <c r="L14" s="42">
        <f t="shared" si="1"/>
        <v>6.507827094534118</v>
      </c>
      <c r="M14" s="42">
        <f t="shared" si="1"/>
        <v>7.192586342617688</v>
      </c>
    </row>
    <row r="15" spans="1:13" ht="12.75">
      <c r="A15" s="39" t="s">
        <v>7</v>
      </c>
      <c r="B15" s="39"/>
      <c r="C15" s="39"/>
      <c r="D15" s="41">
        <v>164085</v>
      </c>
      <c r="E15" s="41">
        <v>173492.8</v>
      </c>
      <c r="F15" s="41">
        <f t="shared" si="0"/>
        <v>183865.2</v>
      </c>
      <c r="G15" s="41">
        <f t="shared" si="0"/>
        <v>201027</v>
      </c>
      <c r="H15" s="41">
        <f t="shared" si="0"/>
        <v>218842</v>
      </c>
      <c r="I15" s="39"/>
      <c r="J15" s="42">
        <f>(E15-D15)*100/D15</f>
        <v>5.7334917877929055</v>
      </c>
      <c r="K15" s="42">
        <f t="shared" si="1"/>
        <v>5.978576632574968</v>
      </c>
      <c r="L15" s="42">
        <f t="shared" si="1"/>
        <v>9.333903316125067</v>
      </c>
      <c r="M15" s="42">
        <f t="shared" si="1"/>
        <v>8.861993662542842</v>
      </c>
    </row>
    <row r="16" spans="1:13" ht="12.75" customHeight="1">
      <c r="A16" s="39"/>
      <c r="B16" s="39"/>
      <c r="C16" s="39"/>
      <c r="D16" s="41" t="s">
        <v>4</v>
      </c>
      <c r="E16" s="41" t="s">
        <v>4</v>
      </c>
      <c r="F16" s="41"/>
      <c r="G16" s="41"/>
      <c r="H16" s="41"/>
      <c r="I16" s="39"/>
      <c r="J16" s="39"/>
      <c r="K16" s="39"/>
      <c r="L16" s="39"/>
      <c r="M16" s="39"/>
    </row>
    <row r="17" spans="1:13" ht="12.75">
      <c r="A17" s="39" t="s">
        <v>8</v>
      </c>
      <c r="B17" s="39"/>
      <c r="C17" s="39"/>
      <c r="D17" s="41">
        <f>D14-D15</f>
        <v>14110</v>
      </c>
      <c r="E17" s="41">
        <f>E14-E15</f>
        <v>13224.300000000017</v>
      </c>
      <c r="F17" s="41">
        <f>F14-F15</f>
        <v>15321.099999999977</v>
      </c>
      <c r="G17" s="41">
        <f>G14-G15</f>
        <v>11122</v>
      </c>
      <c r="H17" s="41">
        <f>H14-H15</f>
        <v>8566</v>
      </c>
      <c r="I17" s="39"/>
      <c r="J17" s="39"/>
      <c r="K17" s="39"/>
      <c r="L17" s="39"/>
      <c r="M17" s="39"/>
    </row>
    <row r="18" spans="1:13" ht="12" customHeight="1">
      <c r="A18" s="39"/>
      <c r="B18" s="39"/>
      <c r="C18" s="39"/>
      <c r="D18" s="43" t="s">
        <v>4</v>
      </c>
      <c r="E18" s="43" t="s">
        <v>4</v>
      </c>
      <c r="F18" s="43"/>
      <c r="G18" s="43"/>
      <c r="H18" s="43"/>
      <c r="I18" s="39"/>
      <c r="J18" s="39"/>
      <c r="K18" s="39"/>
      <c r="L18" s="39"/>
      <c r="M18" s="39"/>
    </row>
    <row r="19" spans="1:13" ht="12.75">
      <c r="A19" s="39" t="s">
        <v>9</v>
      </c>
      <c r="B19" s="39"/>
      <c r="C19" s="39"/>
      <c r="D19" s="41">
        <v>2826</v>
      </c>
      <c r="E19" s="41">
        <v>2159</v>
      </c>
      <c r="F19" s="41">
        <f aca="true" t="shared" si="2" ref="F19:H20">F70+F125+F180</f>
        <v>302.4</v>
      </c>
      <c r="G19" s="41">
        <f t="shared" si="2"/>
        <v>408</v>
      </c>
      <c r="H19" s="41">
        <f t="shared" si="2"/>
        <v>-230</v>
      </c>
      <c r="I19" s="39"/>
      <c r="J19" s="42">
        <f>(E19-D19)*100/D19</f>
        <v>-23.602264685067233</v>
      </c>
      <c r="K19" s="42">
        <f aca="true" t="shared" si="3" ref="K19:M20">(F19-E19)*100/E19</f>
        <v>-85.9935155164428</v>
      </c>
      <c r="L19" s="42">
        <f t="shared" si="3"/>
        <v>34.92063492063493</v>
      </c>
      <c r="M19" s="42">
        <f t="shared" si="3"/>
        <v>-156.37254901960785</v>
      </c>
    </row>
    <row r="20" spans="1:13" ht="12.75">
      <c r="A20" s="39" t="s">
        <v>10</v>
      </c>
      <c r="B20" s="39"/>
      <c r="C20" s="39"/>
      <c r="D20" s="41">
        <v>5494</v>
      </c>
      <c r="E20" s="41">
        <v>5575.8</v>
      </c>
      <c r="F20" s="41">
        <f t="shared" si="2"/>
        <v>5930.4</v>
      </c>
      <c r="G20" s="41">
        <f t="shared" si="2"/>
        <v>6536.5</v>
      </c>
      <c r="H20" s="41">
        <f t="shared" si="2"/>
        <v>6616</v>
      </c>
      <c r="I20" s="39"/>
      <c r="J20" s="42">
        <f>(E20-D20)*100/D20</f>
        <v>1.4888969785220274</v>
      </c>
      <c r="K20" s="42">
        <f t="shared" si="3"/>
        <v>6.359625524588389</v>
      </c>
      <c r="L20" s="42">
        <f t="shared" si="3"/>
        <v>10.220221232969115</v>
      </c>
      <c r="M20" s="42">
        <f t="shared" si="3"/>
        <v>1.2162472271093092</v>
      </c>
    </row>
    <row r="21" spans="1:13" ht="12.75">
      <c r="A21" s="39" t="s">
        <v>11</v>
      </c>
      <c r="B21" s="39"/>
      <c r="C21" s="39"/>
      <c r="D21" s="41">
        <v>462</v>
      </c>
      <c r="E21" s="41">
        <v>140</v>
      </c>
      <c r="F21" s="41">
        <f>F72+F127+F182</f>
        <v>-124.5</v>
      </c>
      <c r="G21" s="41">
        <f>G72+G127+G182</f>
        <v>335</v>
      </c>
      <c r="H21" s="44"/>
      <c r="I21" s="39"/>
      <c r="J21" s="42"/>
      <c r="K21" s="42"/>
      <c r="L21" s="42"/>
      <c r="M21" s="42"/>
    </row>
    <row r="22" spans="1:13" ht="12.75">
      <c r="A22" s="39" t="s">
        <v>12</v>
      </c>
      <c r="B22" s="39"/>
      <c r="C22" s="39"/>
      <c r="D22" s="41" t="s">
        <v>4</v>
      </c>
      <c r="E22" s="41" t="s">
        <v>4</v>
      </c>
      <c r="F22" s="41"/>
      <c r="G22" s="41"/>
      <c r="H22" s="41"/>
      <c r="I22" s="39"/>
      <c r="J22" s="39"/>
      <c r="K22" s="39"/>
      <c r="L22" s="39"/>
      <c r="M22" s="39"/>
    </row>
    <row r="23" spans="1:13" ht="12.75">
      <c r="A23" s="39" t="s">
        <v>13</v>
      </c>
      <c r="B23" s="39"/>
      <c r="C23" s="39"/>
      <c r="D23" s="41">
        <f>D17-D19-D20</f>
        <v>5790</v>
      </c>
      <c r="E23" s="41">
        <f>E17-E19-E20</f>
        <v>5489.500000000017</v>
      </c>
      <c r="F23" s="41">
        <f>F17-F19-F20</f>
        <v>9088.299999999977</v>
      </c>
      <c r="G23" s="41">
        <f>G17-G19-G20</f>
        <v>4177.5</v>
      </c>
      <c r="H23" s="41">
        <f>H17-H19-H20</f>
        <v>2180</v>
      </c>
      <c r="I23" s="39"/>
      <c r="J23" s="39"/>
      <c r="K23" s="39"/>
      <c r="L23" s="39"/>
      <c r="M23" s="39"/>
    </row>
    <row r="24" spans="1:13" ht="13.5" customHeight="1">
      <c r="A24" s="39"/>
      <c r="B24" s="39"/>
      <c r="C24" s="39"/>
      <c r="D24" s="41" t="s">
        <v>4</v>
      </c>
      <c r="E24" s="41" t="s">
        <v>4</v>
      </c>
      <c r="F24" s="41"/>
      <c r="G24" s="41"/>
      <c r="H24" s="41"/>
      <c r="I24" s="39"/>
      <c r="J24" s="39"/>
      <c r="K24" s="39"/>
      <c r="L24" s="39"/>
      <c r="M24" s="39"/>
    </row>
    <row r="25" spans="1:13" ht="12.75">
      <c r="A25" s="39" t="s">
        <v>14</v>
      </c>
      <c r="B25" s="39"/>
      <c r="C25" s="39"/>
      <c r="D25" s="41" t="s">
        <v>4</v>
      </c>
      <c r="E25" s="41" t="s">
        <v>4</v>
      </c>
      <c r="F25" s="41"/>
      <c r="G25" s="41"/>
      <c r="H25" s="41"/>
      <c r="I25" s="39"/>
      <c r="J25" s="39"/>
      <c r="K25" s="39"/>
      <c r="L25" s="39"/>
      <c r="M25" s="39"/>
    </row>
    <row r="26" spans="1:13" ht="13.5" customHeight="1">
      <c r="A26" s="39"/>
      <c r="B26" s="39"/>
      <c r="C26" s="39"/>
      <c r="D26" s="41" t="s">
        <v>4</v>
      </c>
      <c r="E26" s="41" t="s">
        <v>4</v>
      </c>
      <c r="F26" s="41"/>
      <c r="G26" s="41"/>
      <c r="H26" s="41"/>
      <c r="I26" s="39"/>
      <c r="J26" s="39"/>
      <c r="K26" s="39"/>
      <c r="L26" s="39"/>
      <c r="M26" s="39"/>
    </row>
    <row r="27" spans="1:13" ht="12.75">
      <c r="A27" s="39" t="s">
        <v>15</v>
      </c>
      <c r="B27" s="39"/>
      <c r="C27" s="39"/>
      <c r="D27" s="41">
        <v>15230</v>
      </c>
      <c r="E27" s="41">
        <v>16361</v>
      </c>
      <c r="F27" s="41">
        <f>F78+F133+F188</f>
        <v>22387.399999999998</v>
      </c>
      <c r="G27" s="41">
        <f>G78+G133+G188</f>
        <v>23927</v>
      </c>
      <c r="H27" s="41">
        <f>H78+H133+H188</f>
        <v>26565</v>
      </c>
      <c r="I27" s="39"/>
      <c r="J27" s="42">
        <f>(E27-D27)*100/D27</f>
        <v>7.42613263296126</v>
      </c>
      <c r="K27" s="42">
        <f aca="true" t="shared" si="4" ref="K27:M29">(F27-E27)*100/E27</f>
        <v>36.83393435609069</v>
      </c>
      <c r="L27" s="42">
        <f t="shared" si="4"/>
        <v>6.877082644701941</v>
      </c>
      <c r="M27" s="42">
        <f t="shared" si="4"/>
        <v>11.025201655034062</v>
      </c>
    </row>
    <row r="28" spans="1:13" ht="12.75">
      <c r="A28" s="39" t="s">
        <v>16</v>
      </c>
      <c r="B28" s="39"/>
      <c r="C28" s="39"/>
      <c r="D28" s="41">
        <v>14536</v>
      </c>
      <c r="E28" s="41">
        <v>15941</v>
      </c>
      <c r="F28" s="41">
        <f>F79+F134+F189</f>
        <v>21219.4</v>
      </c>
      <c r="G28" s="41">
        <f>G79+G134+G189</f>
        <v>22483</v>
      </c>
      <c r="H28" s="44"/>
      <c r="I28" s="39"/>
      <c r="J28" s="42">
        <f>(E28-D28)*100/D28</f>
        <v>9.665657677490369</v>
      </c>
      <c r="K28" s="42">
        <f t="shared" si="4"/>
        <v>33.11210087196538</v>
      </c>
      <c r="L28" s="42">
        <f t="shared" si="4"/>
        <v>5.954928037550536</v>
      </c>
      <c r="M28" s="42">
        <f t="shared" si="4"/>
        <v>-100</v>
      </c>
    </row>
    <row r="29" spans="1:13" ht="12.75">
      <c r="A29" s="39" t="s">
        <v>17</v>
      </c>
      <c r="B29" s="39"/>
      <c r="C29" s="39"/>
      <c r="D29" s="41">
        <v>3561</v>
      </c>
      <c r="E29" s="41">
        <v>8043</v>
      </c>
      <c r="F29" s="41">
        <f>F80+F135+F190</f>
        <v>5363.999999999999</v>
      </c>
      <c r="G29" s="41">
        <f>G80+G135+G190</f>
        <v>6211</v>
      </c>
      <c r="H29" s="41">
        <f>H80+H135+H190</f>
        <v>7272</v>
      </c>
      <c r="I29" s="39"/>
      <c r="J29" s="42">
        <f>(E29-D29)*100/D29</f>
        <v>125.86352148272957</v>
      </c>
      <c r="K29" s="42">
        <f t="shared" si="4"/>
        <v>-33.308466989929144</v>
      </c>
      <c r="L29" s="42">
        <f t="shared" si="4"/>
        <v>15.790454884414634</v>
      </c>
      <c r="M29" s="42">
        <f t="shared" si="4"/>
        <v>17.082595395266463</v>
      </c>
    </row>
    <row r="30" spans="1:13" ht="12.75">
      <c r="A30" s="39" t="s">
        <v>18</v>
      </c>
      <c r="B30" s="39"/>
      <c r="C30" s="39"/>
      <c r="D30" s="43" t="s">
        <v>4</v>
      </c>
      <c r="E30" s="43" t="s">
        <v>4</v>
      </c>
      <c r="F30" s="43"/>
      <c r="G30" s="43"/>
      <c r="H30" s="43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43" t="s">
        <v>4</v>
      </c>
      <c r="E31" s="43" t="s">
        <v>4</v>
      </c>
      <c r="F31" s="43"/>
      <c r="G31" s="43"/>
      <c r="H31" s="43"/>
      <c r="I31" s="39"/>
      <c r="J31" s="39"/>
      <c r="K31" s="39"/>
      <c r="L31" s="39"/>
      <c r="M31" s="39"/>
    </row>
    <row r="32" spans="1:13" ht="12.75">
      <c r="A32" s="39" t="s">
        <v>19</v>
      </c>
      <c r="B32" s="39"/>
      <c r="C32" s="39"/>
      <c r="D32" s="43" t="s">
        <v>4</v>
      </c>
      <c r="E32" s="43" t="s">
        <v>4</v>
      </c>
      <c r="F32" s="43"/>
      <c r="G32" s="43"/>
      <c r="H32" s="43"/>
      <c r="I32" s="39"/>
      <c r="J32" s="39"/>
      <c r="K32" s="39"/>
      <c r="L32" s="39"/>
      <c r="M32" s="39"/>
    </row>
    <row r="33" spans="1:13" ht="11.25" customHeight="1">
      <c r="A33" s="39"/>
      <c r="B33" s="39"/>
      <c r="C33" s="39"/>
      <c r="D33" s="43" t="s">
        <v>4</v>
      </c>
      <c r="E33" s="43" t="s">
        <v>4</v>
      </c>
      <c r="F33" s="43"/>
      <c r="G33" s="43"/>
      <c r="H33" s="43"/>
      <c r="I33" s="39"/>
      <c r="J33" s="39"/>
      <c r="K33" s="39"/>
      <c r="L33" s="39"/>
      <c r="M33" s="39"/>
    </row>
    <row r="34" spans="1:13" ht="12.75">
      <c r="A34" s="39" t="s">
        <v>20</v>
      </c>
      <c r="B34" s="39"/>
      <c r="C34" s="39"/>
      <c r="D34" s="41">
        <f>D17-D19-D27+D29</f>
        <v>-385</v>
      </c>
      <c r="E34" s="41">
        <f>E17-E19-E27+E29</f>
        <v>2747.3000000000175</v>
      </c>
      <c r="F34" s="41">
        <f>F17-F19-F27+F29</f>
        <v>-2004.7000000000216</v>
      </c>
      <c r="G34" s="41">
        <f>G17-G19-G27+G29</f>
        <v>-7002</v>
      </c>
      <c r="H34" s="41">
        <f>H17-H19-H27+H29</f>
        <v>-10497</v>
      </c>
      <c r="I34" s="39"/>
      <c r="J34" s="39"/>
      <c r="K34" s="39"/>
      <c r="L34" s="39"/>
      <c r="M34" s="39"/>
    </row>
    <row r="35" spans="1:13" ht="12.75">
      <c r="A35" s="39" t="s">
        <v>21</v>
      </c>
      <c r="B35" s="39"/>
      <c r="C35" s="39"/>
      <c r="D35" s="41" t="s">
        <v>4</v>
      </c>
      <c r="E35" s="41" t="s">
        <v>4</v>
      </c>
      <c r="F35" s="41"/>
      <c r="G35" s="41"/>
      <c r="H35" s="41"/>
      <c r="I35" s="39"/>
      <c r="J35" s="39"/>
      <c r="K35" s="39"/>
      <c r="L35" s="39"/>
      <c r="M35" s="39"/>
    </row>
    <row r="36" spans="1:13" ht="12.75">
      <c r="A36" s="39" t="s">
        <v>22</v>
      </c>
      <c r="B36" s="39"/>
      <c r="C36" s="39"/>
      <c r="D36" s="41">
        <v>6978</v>
      </c>
      <c r="E36" s="41">
        <v>5870.8</v>
      </c>
      <c r="F36" s="41">
        <f>F87+F142+F197</f>
        <v>9660.2</v>
      </c>
      <c r="G36" s="41">
        <f>G87+G142+G197</f>
        <v>10056</v>
      </c>
      <c r="H36" s="41">
        <f>H87+H142+H197</f>
        <v>16245</v>
      </c>
      <c r="I36" s="39"/>
      <c r="J36" s="42">
        <f>(E36-D36)*100/D36</f>
        <v>-15.867010604757809</v>
      </c>
      <c r="K36" s="42">
        <f>(F36-E36)*100/E36</f>
        <v>64.54656946242422</v>
      </c>
      <c r="L36" s="42">
        <f>(G36-F36)*100/F36</f>
        <v>4.097223659965624</v>
      </c>
      <c r="M36" s="42">
        <f>(H36-G36)*100/G36</f>
        <v>61.54534606205251</v>
      </c>
    </row>
    <row r="37" spans="1:13" ht="12.75">
      <c r="A37" s="39" t="s">
        <v>23</v>
      </c>
      <c r="B37" s="39"/>
      <c r="C37" s="39"/>
      <c r="D37" s="41">
        <f>D36+D29+D23-D27+D21</f>
        <v>1561</v>
      </c>
      <c r="E37" s="41">
        <f>E36+E29+E23-E27+E21</f>
        <v>3182.3000000000175</v>
      </c>
      <c r="F37" s="41">
        <f>F36+F29+F23-F27+F21</f>
        <v>1600.5999999999804</v>
      </c>
      <c r="G37" s="41">
        <f>G36+G29+G23-G27+G21</f>
        <v>-3147.5</v>
      </c>
      <c r="H37" s="41">
        <f>H36+H29+H23-H27+H21</f>
        <v>-868</v>
      </c>
      <c r="I37" s="39"/>
      <c r="J37" s="39"/>
      <c r="K37" s="39"/>
      <c r="L37" s="39"/>
      <c r="M37" s="39"/>
    </row>
    <row r="38" spans="1:13" ht="12.75">
      <c r="A38" s="39" t="s">
        <v>24</v>
      </c>
      <c r="B38" s="39"/>
      <c r="C38" s="39"/>
      <c r="D38" s="43"/>
      <c r="E38" s="43"/>
      <c r="F38" s="43"/>
      <c r="G38" s="43"/>
      <c r="H38" s="43"/>
      <c r="I38" s="39"/>
      <c r="J38" s="39"/>
      <c r="K38" s="39"/>
      <c r="L38" s="39"/>
      <c r="M38" s="39"/>
    </row>
    <row r="39" spans="1:13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42"/>
      <c r="K39" s="39"/>
      <c r="L39" s="39"/>
      <c r="M39" s="39"/>
    </row>
    <row r="40" spans="1:13" ht="12.75">
      <c r="A40" s="39" t="s">
        <v>25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3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2.75">
      <c r="A42" s="39" t="s">
        <v>26</v>
      </c>
      <c r="B42" s="39"/>
      <c r="C42" s="39"/>
      <c r="D42" s="42">
        <f>D17*100/D14</f>
        <v>7.9182917590280315</v>
      </c>
      <c r="E42" s="42">
        <f>E17*100/E14</f>
        <v>7.082532879955836</v>
      </c>
      <c r="F42" s="42">
        <f>F17*100/F14</f>
        <v>7.691844268405998</v>
      </c>
      <c r="G42" s="42">
        <f>G17*100/G14</f>
        <v>5.242541798452974</v>
      </c>
      <c r="H42" s="42">
        <f>H17*100/H14</f>
        <v>3.766798001829311</v>
      </c>
      <c r="I42" s="39"/>
      <c r="J42" s="42"/>
      <c r="K42" s="39"/>
      <c r="L42" s="39"/>
      <c r="M42" s="39"/>
    </row>
    <row r="43" spans="1:13" ht="12.75">
      <c r="A43" s="39" t="s">
        <v>27</v>
      </c>
      <c r="B43" s="39"/>
      <c r="C43" s="39"/>
      <c r="D43" s="42">
        <f>(D19+D20)*100/D14</f>
        <v>4.669042341255366</v>
      </c>
      <c r="E43" s="42">
        <f>(E19+E20)*100/E14</f>
        <v>4.142523636024767</v>
      </c>
      <c r="F43" s="42">
        <f>(F19+F20)*100/F14</f>
        <v>3.1291308689402832</v>
      </c>
      <c r="G43" s="42">
        <f>(G19+G20)*100/G14</f>
        <v>3.2734068979820785</v>
      </c>
      <c r="H43" s="42">
        <f>(H19+H20)*100/H14</f>
        <v>2.8081685780623373</v>
      </c>
      <c r="I43" s="39"/>
      <c r="J43" s="42"/>
      <c r="K43" s="39"/>
      <c r="L43" s="39"/>
      <c r="M43" s="39"/>
    </row>
    <row r="44" spans="1:13" ht="12.75">
      <c r="A44" s="39" t="s">
        <v>28</v>
      </c>
      <c r="B44" s="39"/>
      <c r="C44" s="39"/>
      <c r="D44" s="42">
        <f>D23*100/D14</f>
        <v>3.2492494177726647</v>
      </c>
      <c r="E44" s="42">
        <f>E23*100/E14</f>
        <v>2.9400092439310685</v>
      </c>
      <c r="F44" s="42">
        <f>F23*100/F14</f>
        <v>4.562713399465715</v>
      </c>
      <c r="G44" s="42">
        <f>G23*100/G14</f>
        <v>1.9691349004708956</v>
      </c>
      <c r="H44" s="42">
        <f>H23*100/H14</f>
        <v>0.9586294237669739</v>
      </c>
      <c r="I44" s="39"/>
      <c r="J44" s="42"/>
      <c r="K44" s="39"/>
      <c r="L44" s="39"/>
      <c r="M44" s="39"/>
    </row>
    <row r="45" spans="1:13" ht="12.75">
      <c r="A45" s="39" t="s">
        <v>29</v>
      </c>
      <c r="B45" s="39"/>
      <c r="C45" s="39"/>
      <c r="D45" s="42">
        <f>D27*100/D14</f>
        <v>8.546816689581638</v>
      </c>
      <c r="E45" s="42">
        <f>E27*100/E14</f>
        <v>8.762454001267157</v>
      </c>
      <c r="F45" s="42">
        <f>F27*100/F14</f>
        <v>11.239427611236316</v>
      </c>
      <c r="G45" s="42">
        <f>G27*100/G14</f>
        <v>11.278393958962804</v>
      </c>
      <c r="H45" s="42">
        <f>H27*100/H14</f>
        <v>11.681647083655808</v>
      </c>
      <c r="I45" s="39"/>
      <c r="J45" s="42"/>
      <c r="K45" s="39"/>
      <c r="L45" s="39"/>
      <c r="M45" s="39"/>
    </row>
    <row r="46" spans="1:13" ht="12.75">
      <c r="A46" s="39" t="s">
        <v>30</v>
      </c>
      <c r="B46" s="39"/>
      <c r="C46" s="39"/>
      <c r="D46" s="42">
        <f>D34*100/D14</f>
        <v>-0.2160554448778024</v>
      </c>
      <c r="E46" s="42">
        <f>E34*100/E14</f>
        <v>1.471370324410575</v>
      </c>
      <c r="F46" s="42">
        <f>F34*100/F14</f>
        <v>-1.0064447203447333</v>
      </c>
      <c r="G46" s="42">
        <f>G34*100/G14</f>
        <v>-3.300510490268632</v>
      </c>
      <c r="H46" s="42">
        <f>H34*100/H14</f>
        <v>-4.615932596918314</v>
      </c>
      <c r="I46" s="39"/>
      <c r="J46" s="42"/>
      <c r="K46" s="39"/>
      <c r="L46" s="39"/>
      <c r="M46" s="39"/>
    </row>
    <row r="47" spans="1:13" ht="12.75">
      <c r="A47" s="33" t="s">
        <v>31</v>
      </c>
      <c r="B47" s="33"/>
      <c r="C47" s="33"/>
      <c r="D47" s="45">
        <f>D36*100/D27</f>
        <v>45.817465528562046</v>
      </c>
      <c r="E47" s="45">
        <f>E36*100/E27</f>
        <v>35.88289224375038</v>
      </c>
      <c r="F47" s="45">
        <f>F36*100/F27</f>
        <v>43.15016482485685</v>
      </c>
      <c r="G47" s="45">
        <f>G36*100/G27</f>
        <v>42.027834663768964</v>
      </c>
      <c r="H47" s="45">
        <f>H36*100/H27</f>
        <v>61.151891586674196</v>
      </c>
      <c r="I47" s="33"/>
      <c r="J47" s="45"/>
      <c r="K47" s="33"/>
      <c r="L47" s="33"/>
      <c r="M47" s="33"/>
    </row>
    <row r="48" spans="1:13" ht="12.75">
      <c r="A48" s="46"/>
      <c r="B48" s="46"/>
      <c r="C48" s="46"/>
      <c r="D48" s="46"/>
      <c r="E48" s="46"/>
      <c r="F48" s="46"/>
      <c r="G48" s="46"/>
      <c r="H48" s="46"/>
      <c r="I48" s="46"/>
      <c r="J48" s="47"/>
      <c r="K48" s="46"/>
      <c r="L48" s="46"/>
      <c r="M48" s="46"/>
    </row>
    <row r="49" spans="1:13" ht="12.75">
      <c r="A49" s="46"/>
      <c r="B49" s="46"/>
      <c r="C49" s="46"/>
      <c r="D49" s="46"/>
      <c r="E49" s="46"/>
      <c r="F49" s="46"/>
      <c r="G49" s="46"/>
      <c r="H49" s="46"/>
      <c r="I49" s="46"/>
      <c r="J49" s="47"/>
      <c r="K49" s="46"/>
      <c r="L49" s="46"/>
      <c r="M49" s="46"/>
    </row>
    <row r="50" spans="1:13" ht="12.75">
      <c r="A50" s="48"/>
      <c r="B50" s="46"/>
      <c r="C50" s="46"/>
      <c r="D50" s="46"/>
      <c r="E50" s="46"/>
      <c r="F50" s="46"/>
      <c r="G50" s="46"/>
      <c r="H50" s="46"/>
      <c r="I50" s="46"/>
      <c r="J50" s="47"/>
      <c r="K50" s="46"/>
      <c r="L50" s="46"/>
      <c r="M50" s="46"/>
    </row>
    <row r="51" spans="1:13" ht="12.75">
      <c r="A51" s="48"/>
      <c r="B51" s="46"/>
      <c r="C51" s="46"/>
      <c r="D51" s="46"/>
      <c r="E51" s="46"/>
      <c r="F51" s="46"/>
      <c r="G51" s="46"/>
      <c r="H51" s="46"/>
      <c r="I51" s="46"/>
      <c r="J51" s="47"/>
      <c r="K51" s="46"/>
      <c r="L51" s="46"/>
      <c r="M51" s="46"/>
    </row>
    <row r="52" spans="1:13" ht="12.75">
      <c r="A52" s="48"/>
      <c r="B52" s="46"/>
      <c r="C52" s="46"/>
      <c r="D52" s="46"/>
      <c r="E52" s="46"/>
      <c r="F52" s="46"/>
      <c r="G52" s="46"/>
      <c r="H52" s="46"/>
      <c r="I52" s="46"/>
      <c r="J52" s="47"/>
      <c r="K52" s="46"/>
      <c r="L52" s="46"/>
      <c r="M52" s="46"/>
    </row>
    <row r="53" spans="1:13" ht="12.75">
      <c r="A53" s="49"/>
      <c r="B53" s="50"/>
      <c r="C53" s="50"/>
      <c r="D53" s="50"/>
      <c r="E53" s="50"/>
      <c r="F53" s="50"/>
      <c r="G53" s="50"/>
      <c r="H53" s="50"/>
      <c r="I53" s="46"/>
      <c r="J53" s="51"/>
      <c r="K53" s="46"/>
      <c r="L53" s="46"/>
      <c r="M53" s="46"/>
    </row>
    <row r="54" spans="1:13" ht="12.75">
      <c r="A54" s="49"/>
      <c r="B54" s="50"/>
      <c r="C54" s="50"/>
      <c r="D54" s="50"/>
      <c r="E54" s="50"/>
      <c r="F54" s="50"/>
      <c r="G54" s="50"/>
      <c r="H54" s="50"/>
      <c r="I54" s="46"/>
      <c r="J54" s="51"/>
      <c r="K54" s="46"/>
      <c r="L54" s="46"/>
      <c r="M54" s="46"/>
    </row>
    <row r="55" spans="1:13" s="32" customFormat="1" ht="15">
      <c r="A55" s="31" t="s">
        <v>210</v>
      </c>
      <c r="B55" s="52"/>
      <c r="C55" s="52"/>
      <c r="D55" s="52"/>
      <c r="E55" s="52"/>
      <c r="F55" s="52"/>
      <c r="G55" s="52"/>
      <c r="H55" s="52"/>
      <c r="I55" s="53"/>
      <c r="J55" s="54"/>
      <c r="K55" s="53"/>
      <c r="L55" s="53"/>
      <c r="M55" s="53"/>
    </row>
    <row r="56" spans="1:13" ht="12.75">
      <c r="A56" s="46"/>
      <c r="B56" s="46"/>
      <c r="C56" s="46"/>
      <c r="D56" s="46"/>
      <c r="E56" s="46"/>
      <c r="F56" s="46"/>
      <c r="G56" s="46"/>
      <c r="H56" s="46"/>
      <c r="I56" s="46"/>
      <c r="J56" s="47"/>
      <c r="K56" s="46"/>
      <c r="L56" s="46"/>
      <c r="M56" s="46"/>
    </row>
    <row r="57" spans="1:13" ht="14.25">
      <c r="A57" s="55"/>
      <c r="B57" s="69" t="s">
        <v>32</v>
      </c>
      <c r="C57" s="70"/>
      <c r="D57" s="70"/>
      <c r="E57" s="70"/>
      <c r="F57" s="55"/>
      <c r="G57" s="55"/>
      <c r="H57" s="55"/>
      <c r="I57" s="46"/>
      <c r="J57" s="56"/>
      <c r="K57" s="46"/>
      <c r="L57" s="46"/>
      <c r="M57" s="46"/>
    </row>
    <row r="58" spans="1:13" ht="14.25">
      <c r="A58" s="46"/>
      <c r="B58" s="71" t="s">
        <v>3</v>
      </c>
      <c r="C58" s="71"/>
      <c r="D58" s="71"/>
      <c r="E58" s="71"/>
      <c r="F58" s="46"/>
      <c r="G58" s="46"/>
      <c r="H58" s="46"/>
      <c r="I58" s="46"/>
      <c r="J58" s="47"/>
      <c r="K58" s="46"/>
      <c r="L58" s="46"/>
      <c r="M58" s="46"/>
    </row>
    <row r="59" spans="1:13" ht="12.75">
      <c r="A59" s="57"/>
      <c r="B59" s="57"/>
      <c r="C59" s="57"/>
      <c r="D59" s="57"/>
      <c r="E59" s="57"/>
      <c r="F59" s="57"/>
      <c r="G59" s="57"/>
      <c r="H59" s="57"/>
      <c r="I59" s="57"/>
      <c r="J59" s="58"/>
      <c r="K59" s="57"/>
      <c r="L59" s="57"/>
      <c r="M59" s="57"/>
    </row>
    <row r="60" spans="1:13" ht="12.75">
      <c r="A60" s="46"/>
      <c r="B60" s="46"/>
      <c r="C60" s="46"/>
      <c r="D60" s="50"/>
      <c r="E60" s="50"/>
      <c r="F60" s="50"/>
      <c r="G60" s="50"/>
      <c r="H60" s="50"/>
      <c r="I60" s="46"/>
      <c r="J60" s="51"/>
      <c r="K60" s="46"/>
      <c r="L60" s="46"/>
      <c r="M60" s="46"/>
    </row>
    <row r="61" spans="1:13" ht="12.75">
      <c r="A61" s="57" t="s">
        <v>4</v>
      </c>
      <c r="B61" s="57"/>
      <c r="C61" s="57"/>
      <c r="D61" s="59"/>
      <c r="E61" s="59"/>
      <c r="F61" s="59"/>
      <c r="G61" s="59"/>
      <c r="H61" s="59"/>
      <c r="I61" s="46"/>
      <c r="J61" s="60"/>
      <c r="K61" s="57"/>
      <c r="L61" s="57"/>
      <c r="M61" s="57"/>
    </row>
    <row r="62" spans="1:13" ht="12.75">
      <c r="A62" s="33"/>
      <c r="B62" s="33"/>
      <c r="C62" s="33"/>
      <c r="D62" s="34">
        <v>1995</v>
      </c>
      <c r="E62" s="35">
        <v>1996</v>
      </c>
      <c r="F62" s="34">
        <v>1997</v>
      </c>
      <c r="G62" s="35">
        <v>1998</v>
      </c>
      <c r="H62" s="34">
        <v>1999</v>
      </c>
      <c r="I62" s="36"/>
      <c r="J62" s="37" t="s">
        <v>36</v>
      </c>
      <c r="K62" s="61" t="s">
        <v>37</v>
      </c>
      <c r="L62" s="38" t="s">
        <v>38</v>
      </c>
      <c r="M62" s="38" t="s">
        <v>39</v>
      </c>
    </row>
    <row r="63" spans="1:13" ht="12.75">
      <c r="A63" s="39" t="s">
        <v>5</v>
      </c>
      <c r="B63" s="39"/>
      <c r="C63" s="39"/>
      <c r="D63" s="40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2.75">
      <c r="A65" s="39" t="s">
        <v>6</v>
      </c>
      <c r="B65" s="39"/>
      <c r="C65" s="39"/>
      <c r="D65" s="41">
        <v>101807</v>
      </c>
      <c r="E65" s="41">
        <v>107100</v>
      </c>
      <c r="F65" s="41">
        <v>113682.2</v>
      </c>
      <c r="G65" s="41">
        <v>121299</v>
      </c>
      <c r="H65" s="41">
        <v>132058</v>
      </c>
      <c r="I65" s="39"/>
      <c r="J65" s="42">
        <f aca="true" t="shared" si="5" ref="J65:M66">(E65-D65)*100/D65</f>
        <v>5.199053110296934</v>
      </c>
      <c r="K65" s="42">
        <f t="shared" si="5"/>
        <v>6.145845004668532</v>
      </c>
      <c r="L65" s="42">
        <f t="shared" si="5"/>
        <v>6.700081455144256</v>
      </c>
      <c r="M65" s="42">
        <f t="shared" si="5"/>
        <v>8.869817558265114</v>
      </c>
    </row>
    <row r="66" spans="1:13" ht="12.75">
      <c r="A66" s="39" t="s">
        <v>7</v>
      </c>
      <c r="B66" s="39"/>
      <c r="C66" s="39"/>
      <c r="D66" s="41">
        <v>93236</v>
      </c>
      <c r="E66" s="41">
        <v>98553</v>
      </c>
      <c r="F66" s="41">
        <v>104002</v>
      </c>
      <c r="G66" s="41">
        <v>114158</v>
      </c>
      <c r="H66" s="41">
        <v>124777</v>
      </c>
      <c r="I66" s="39"/>
      <c r="J66" s="42">
        <f t="shared" si="5"/>
        <v>5.702732849972114</v>
      </c>
      <c r="K66" s="42">
        <f t="shared" si="5"/>
        <v>5.529004697979767</v>
      </c>
      <c r="L66" s="42">
        <f t="shared" si="5"/>
        <v>9.765196823138016</v>
      </c>
      <c r="M66" s="42">
        <f t="shared" si="5"/>
        <v>9.302020007358223</v>
      </c>
    </row>
    <row r="67" spans="1:13" ht="12.75">
      <c r="A67" s="39"/>
      <c r="B67" s="39"/>
      <c r="C67" s="39"/>
      <c r="D67" s="41"/>
      <c r="E67" s="41"/>
      <c r="F67" s="41"/>
      <c r="G67" s="41"/>
      <c r="H67" s="41"/>
      <c r="I67" s="39"/>
      <c r="J67" s="39"/>
      <c r="K67" s="39"/>
      <c r="L67" s="39"/>
      <c r="M67" s="39"/>
    </row>
    <row r="68" spans="1:13" ht="12.75">
      <c r="A68" s="39" t="s">
        <v>8</v>
      </c>
      <c r="B68" s="39"/>
      <c r="C68" s="39"/>
      <c r="D68" s="41">
        <f>D65-D66</f>
        <v>8571</v>
      </c>
      <c r="E68" s="41">
        <f>E65-E66</f>
        <v>8547</v>
      </c>
      <c r="F68" s="41">
        <f>F65-F66</f>
        <v>9680.199999999997</v>
      </c>
      <c r="G68" s="41">
        <f>G65-G66</f>
        <v>7141</v>
      </c>
      <c r="H68" s="41">
        <f>H65-H66</f>
        <v>7281</v>
      </c>
      <c r="I68" s="39"/>
      <c r="J68" s="39"/>
      <c r="K68" s="39"/>
      <c r="L68" s="39"/>
      <c r="M68" s="39"/>
    </row>
    <row r="69" spans="1:13" ht="12.75">
      <c r="A69" s="39"/>
      <c r="B69" s="39"/>
      <c r="C69" s="39"/>
      <c r="D69" s="41"/>
      <c r="E69" s="41"/>
      <c r="F69" s="41"/>
      <c r="G69" s="41"/>
      <c r="H69" s="41"/>
      <c r="I69" s="39"/>
      <c r="J69" s="39"/>
      <c r="K69" s="39"/>
      <c r="L69" s="39"/>
      <c r="M69" s="39"/>
    </row>
    <row r="70" spans="1:13" ht="12.75">
      <c r="A70" s="39" t="s">
        <v>9</v>
      </c>
      <c r="B70" s="39"/>
      <c r="C70" s="39"/>
      <c r="D70" s="41">
        <v>1988</v>
      </c>
      <c r="E70" s="41">
        <v>1546</v>
      </c>
      <c r="F70" s="41">
        <v>168.1</v>
      </c>
      <c r="G70" s="41">
        <v>545</v>
      </c>
      <c r="H70" s="41">
        <v>239</v>
      </c>
      <c r="I70" s="39"/>
      <c r="J70" s="42">
        <f aca="true" t="shared" si="6" ref="J70:M71">(E70-D70)*100/D70</f>
        <v>-22.233400402414485</v>
      </c>
      <c r="K70" s="42">
        <f t="shared" si="6"/>
        <v>-89.1267787839586</v>
      </c>
      <c r="L70" s="42">
        <f t="shared" si="6"/>
        <v>224.2117787031529</v>
      </c>
      <c r="M70" s="42">
        <f t="shared" si="6"/>
        <v>-56.14678899082569</v>
      </c>
    </row>
    <row r="71" spans="1:13" ht="12.75">
      <c r="A71" s="39" t="s">
        <v>10</v>
      </c>
      <c r="B71" s="39"/>
      <c r="C71" s="39"/>
      <c r="D71" s="41">
        <v>3745</v>
      </c>
      <c r="E71" s="41">
        <v>3738</v>
      </c>
      <c r="F71" s="41">
        <v>3948.8</v>
      </c>
      <c r="G71" s="41">
        <v>4349</v>
      </c>
      <c r="H71" s="41">
        <v>4470</v>
      </c>
      <c r="I71" s="39"/>
      <c r="J71" s="42">
        <f t="shared" si="6"/>
        <v>-0.18691588785046728</v>
      </c>
      <c r="K71" s="42">
        <f t="shared" si="6"/>
        <v>5.639379347244521</v>
      </c>
      <c r="L71" s="42">
        <f t="shared" si="6"/>
        <v>10.134724473257695</v>
      </c>
      <c r="M71" s="42">
        <f t="shared" si="6"/>
        <v>2.782248792825937</v>
      </c>
    </row>
    <row r="72" spans="1:13" ht="12.75">
      <c r="A72" s="39" t="s">
        <v>11</v>
      </c>
      <c r="B72" s="39"/>
      <c r="C72" s="39"/>
      <c r="D72" s="41">
        <v>329</v>
      </c>
      <c r="E72" s="41">
        <v>200</v>
      </c>
      <c r="F72" s="41">
        <v>-207.4</v>
      </c>
      <c r="G72" s="41">
        <v>247</v>
      </c>
      <c r="H72" s="41"/>
      <c r="I72" s="39"/>
      <c r="J72" s="42"/>
      <c r="K72" s="42"/>
      <c r="L72" s="42"/>
      <c r="M72" s="42"/>
    </row>
    <row r="73" spans="1:13" ht="12.75">
      <c r="A73" s="39" t="s">
        <v>12</v>
      </c>
      <c r="B73" s="39"/>
      <c r="C73" s="39"/>
      <c r="D73" s="41"/>
      <c r="E73" s="41"/>
      <c r="F73" s="41"/>
      <c r="G73" s="41"/>
      <c r="H73" s="41"/>
      <c r="I73" s="39"/>
      <c r="J73" s="39"/>
      <c r="K73" s="39"/>
      <c r="L73" s="39"/>
      <c r="M73" s="39"/>
    </row>
    <row r="74" spans="1:13" ht="12.75">
      <c r="A74" s="39" t="s">
        <v>13</v>
      </c>
      <c r="B74" s="39"/>
      <c r="C74" s="39"/>
      <c r="D74" s="41">
        <f>D68-D70-D71</f>
        <v>2838</v>
      </c>
      <c r="E74" s="41">
        <f>E68-E70-E71</f>
        <v>3263</v>
      </c>
      <c r="F74" s="41">
        <f>F68-F70-F71</f>
        <v>5563.2999999999965</v>
      </c>
      <c r="G74" s="41">
        <f>G68-G70-G71</f>
        <v>2247</v>
      </c>
      <c r="H74" s="41">
        <f>H68-H70-H71</f>
        <v>2572</v>
      </c>
      <c r="I74" s="39"/>
      <c r="J74" s="39"/>
      <c r="K74" s="39"/>
      <c r="L74" s="39"/>
      <c r="M74" s="39"/>
    </row>
    <row r="75" spans="1:13" ht="12.75">
      <c r="A75" s="39"/>
      <c r="B75" s="39"/>
      <c r="C75" s="39"/>
      <c r="D75" s="41"/>
      <c r="E75" s="41"/>
      <c r="F75" s="41"/>
      <c r="G75" s="41"/>
      <c r="H75" s="41"/>
      <c r="I75" s="39"/>
      <c r="J75" s="39"/>
      <c r="K75" s="39"/>
      <c r="L75" s="39"/>
      <c r="M75" s="39"/>
    </row>
    <row r="76" spans="1:13" ht="12.75">
      <c r="A76" s="39" t="s">
        <v>14</v>
      </c>
      <c r="B76" s="39"/>
      <c r="C76" s="39"/>
      <c r="D76" s="41"/>
      <c r="E76" s="41"/>
      <c r="F76" s="41"/>
      <c r="G76" s="41"/>
      <c r="H76" s="41"/>
      <c r="I76" s="39"/>
      <c r="J76" s="39"/>
      <c r="K76" s="39"/>
      <c r="L76" s="39"/>
      <c r="M76" s="39"/>
    </row>
    <row r="77" spans="1:13" ht="12.75">
      <c r="A77" s="39"/>
      <c r="B77" s="39"/>
      <c r="C77" s="39"/>
      <c r="D77" s="41"/>
      <c r="E77" s="41"/>
      <c r="F77" s="41"/>
      <c r="G77" s="41"/>
      <c r="H77" s="41"/>
      <c r="I77" s="39"/>
      <c r="J77" s="39"/>
      <c r="K77" s="39"/>
      <c r="L77" s="39"/>
      <c r="M77" s="39"/>
    </row>
    <row r="78" spans="1:13" ht="12.75">
      <c r="A78" s="39" t="s">
        <v>15</v>
      </c>
      <c r="B78" s="39"/>
      <c r="C78" s="39"/>
      <c r="D78" s="41">
        <v>10283</v>
      </c>
      <c r="E78" s="41">
        <v>11354</v>
      </c>
      <c r="F78" s="41">
        <v>16469.1</v>
      </c>
      <c r="G78" s="41">
        <v>16679</v>
      </c>
      <c r="H78" s="41">
        <v>18300</v>
      </c>
      <c r="I78" s="39"/>
      <c r="J78" s="42">
        <f aca="true" t="shared" si="7" ref="J78:M80">(E78-D78)*100/D78</f>
        <v>10.415248468345814</v>
      </c>
      <c r="K78" s="42">
        <f t="shared" si="7"/>
        <v>45.05108331865421</v>
      </c>
      <c r="L78" s="42">
        <f t="shared" si="7"/>
        <v>1.2745080180459252</v>
      </c>
      <c r="M78" s="42">
        <f t="shared" si="7"/>
        <v>9.718808082019306</v>
      </c>
    </row>
    <row r="79" spans="1:13" ht="12.75">
      <c r="A79" s="39" t="s">
        <v>16</v>
      </c>
      <c r="B79" s="39"/>
      <c r="C79" s="39"/>
      <c r="D79" s="41">
        <v>10000</v>
      </c>
      <c r="E79" s="41">
        <v>11116</v>
      </c>
      <c r="F79" s="41">
        <v>15589.8</v>
      </c>
      <c r="G79" s="41">
        <v>15719</v>
      </c>
      <c r="H79" s="41"/>
      <c r="I79" s="39"/>
      <c r="J79" s="42">
        <f t="shared" si="7"/>
        <v>11.16</v>
      </c>
      <c r="K79" s="42">
        <f t="shared" si="7"/>
        <v>40.24649154372076</v>
      </c>
      <c r="L79" s="42">
        <f t="shared" si="7"/>
        <v>0.8287470012444081</v>
      </c>
      <c r="M79" s="42">
        <f t="shared" si="7"/>
        <v>-100</v>
      </c>
    </row>
    <row r="80" spans="1:13" ht="12.75">
      <c r="A80" s="39" t="s">
        <v>17</v>
      </c>
      <c r="B80" s="39"/>
      <c r="C80" s="39"/>
      <c r="D80" s="41">
        <v>2478</v>
      </c>
      <c r="E80" s="41">
        <v>6983</v>
      </c>
      <c r="F80" s="41">
        <v>4254.9</v>
      </c>
      <c r="G80" s="41">
        <v>4140</v>
      </c>
      <c r="H80" s="41">
        <v>5875</v>
      </c>
      <c r="I80" s="39"/>
      <c r="J80" s="42">
        <f t="shared" si="7"/>
        <v>181.7998385794996</v>
      </c>
      <c r="K80" s="42">
        <f t="shared" si="7"/>
        <v>-39.067735930116</v>
      </c>
      <c r="L80" s="42">
        <f t="shared" si="7"/>
        <v>-2.700415990975103</v>
      </c>
      <c r="M80" s="42">
        <f t="shared" si="7"/>
        <v>41.908212560386474</v>
      </c>
    </row>
    <row r="81" spans="1:13" ht="12.75">
      <c r="A81" s="39" t="s">
        <v>18</v>
      </c>
      <c r="B81" s="39"/>
      <c r="C81" s="39"/>
      <c r="D81" s="41"/>
      <c r="E81" s="41"/>
      <c r="F81" s="41"/>
      <c r="G81" s="41"/>
      <c r="H81" s="41"/>
      <c r="I81" s="39"/>
      <c r="J81" s="39"/>
      <c r="K81" s="39"/>
      <c r="L81" s="39"/>
      <c r="M81" s="39"/>
    </row>
    <row r="82" spans="1:13" ht="12.75">
      <c r="A82" s="39"/>
      <c r="B82" s="39"/>
      <c r="C82" s="39"/>
      <c r="D82" s="41"/>
      <c r="E82" s="41"/>
      <c r="F82" s="41"/>
      <c r="G82" s="41"/>
      <c r="H82" s="41"/>
      <c r="I82" s="39"/>
      <c r="J82" s="39"/>
      <c r="K82" s="39"/>
      <c r="L82" s="39"/>
      <c r="M82" s="39"/>
    </row>
    <row r="83" spans="1:13" ht="12.75">
      <c r="A83" s="39" t="s">
        <v>19</v>
      </c>
      <c r="B83" s="39"/>
      <c r="C83" s="39"/>
      <c r="D83" s="41"/>
      <c r="E83" s="41"/>
      <c r="F83" s="41"/>
      <c r="G83" s="41"/>
      <c r="H83" s="41"/>
      <c r="I83" s="39"/>
      <c r="J83" s="39"/>
      <c r="K83" s="39"/>
      <c r="L83" s="39"/>
      <c r="M83" s="39"/>
    </row>
    <row r="84" spans="1:13" ht="12.75">
      <c r="A84" s="39"/>
      <c r="B84" s="39"/>
      <c r="C84" s="39"/>
      <c r="D84" s="41"/>
      <c r="E84" s="41"/>
      <c r="F84" s="41"/>
      <c r="G84" s="41"/>
      <c r="H84" s="41"/>
      <c r="I84" s="39"/>
      <c r="J84" s="39"/>
      <c r="K84" s="39"/>
      <c r="L84" s="39"/>
      <c r="M84" s="39"/>
    </row>
    <row r="85" spans="1:13" ht="12.75">
      <c r="A85" s="39" t="s">
        <v>20</v>
      </c>
      <c r="B85" s="39"/>
      <c r="C85" s="39"/>
      <c r="D85" s="41">
        <f>D68-D70-D78+D80</f>
        <v>-1222</v>
      </c>
      <c r="E85" s="41">
        <f>E68-E70-E78+E80</f>
        <v>2630</v>
      </c>
      <c r="F85" s="41">
        <f>F68-F70-F78+F80</f>
        <v>-2702.100000000002</v>
      </c>
      <c r="G85" s="41">
        <f>G68-G70-G78+G80</f>
        <v>-5943</v>
      </c>
      <c r="H85" s="41">
        <f>H68-H70-H78+H80</f>
        <v>-5383</v>
      </c>
      <c r="I85" s="39"/>
      <c r="J85" s="39"/>
      <c r="K85" s="39"/>
      <c r="L85" s="39"/>
      <c r="M85" s="39"/>
    </row>
    <row r="86" spans="1:13" ht="12.75">
      <c r="A86" s="39" t="s">
        <v>21</v>
      </c>
      <c r="B86" s="39"/>
      <c r="C86" s="39"/>
      <c r="D86" s="41"/>
      <c r="E86" s="41"/>
      <c r="F86" s="41"/>
      <c r="G86" s="41"/>
      <c r="H86" s="41"/>
      <c r="I86" s="39"/>
      <c r="J86" s="39"/>
      <c r="K86" s="39"/>
      <c r="L86" s="39"/>
      <c r="M86" s="39"/>
    </row>
    <row r="87" spans="1:13" ht="12.75">
      <c r="A87" s="39" t="s">
        <v>22</v>
      </c>
      <c r="B87" s="39"/>
      <c r="C87" s="39"/>
      <c r="D87" s="41">
        <v>4907</v>
      </c>
      <c r="E87" s="41">
        <v>3879</v>
      </c>
      <c r="F87" s="41">
        <v>6801.2</v>
      </c>
      <c r="G87" s="41">
        <v>8554</v>
      </c>
      <c r="H87" s="41">
        <v>11483</v>
      </c>
      <c r="I87" s="39"/>
      <c r="J87" s="42">
        <f>(E87-D87)*100/D87</f>
        <v>-20.94966374566945</v>
      </c>
      <c r="K87" s="42">
        <f>(F87-E87)*100/E87</f>
        <v>75.33384893013664</v>
      </c>
      <c r="L87" s="42">
        <f>(G87-F87)*100/F87</f>
        <v>25.771922601893788</v>
      </c>
      <c r="M87" s="42">
        <f>(H87-G87)*100/G87</f>
        <v>34.24129062426935</v>
      </c>
    </row>
    <row r="88" spans="1:13" ht="12.75">
      <c r="A88" s="39" t="s">
        <v>23</v>
      </c>
      <c r="B88" s="39"/>
      <c r="C88" s="39"/>
      <c r="D88" s="41">
        <f>D87+D80+D74-D78+D72</f>
        <v>269</v>
      </c>
      <c r="E88" s="41">
        <f>E87+E80+E74-E78+E72</f>
        <v>2971</v>
      </c>
      <c r="F88" s="41">
        <f>F87+F80+F74-F78+F72</f>
        <v>-57.10000000000437</v>
      </c>
      <c r="G88" s="41">
        <f>G87+G80+G74-G78+G72</f>
        <v>-1491</v>
      </c>
      <c r="H88" s="41">
        <f>H87+H80+H74-H78+H72</f>
        <v>1630</v>
      </c>
      <c r="I88" s="39"/>
      <c r="J88" s="42"/>
      <c r="K88" s="39"/>
      <c r="L88" s="39"/>
      <c r="M88" s="39"/>
    </row>
    <row r="89" spans="1:13" ht="12.75">
      <c r="A89" s="39" t="s">
        <v>24</v>
      </c>
      <c r="B89" s="39"/>
      <c r="C89" s="39"/>
      <c r="D89" s="41"/>
      <c r="E89" s="41"/>
      <c r="F89" s="41"/>
      <c r="G89" s="41"/>
      <c r="H89" s="41"/>
      <c r="I89" s="39"/>
      <c r="J89" s="42"/>
      <c r="K89" s="39"/>
      <c r="L89" s="39"/>
      <c r="M89" s="39"/>
    </row>
    <row r="90" spans="1:13" ht="12.75">
      <c r="A90" s="39"/>
      <c r="B90" s="39"/>
      <c r="C90" s="39"/>
      <c r="D90" s="43"/>
      <c r="E90" s="43"/>
      <c r="F90" s="43"/>
      <c r="G90" s="43"/>
      <c r="H90" s="43"/>
      <c r="I90" s="39"/>
      <c r="J90" s="39"/>
      <c r="K90" s="39"/>
      <c r="L90" s="39"/>
      <c r="M90" s="39"/>
    </row>
    <row r="91" spans="1:13" ht="12.75">
      <c r="A91" s="39" t="s">
        <v>25</v>
      </c>
      <c r="B91" s="39"/>
      <c r="C91" s="39"/>
      <c r="D91" s="43"/>
      <c r="E91" s="43"/>
      <c r="F91" s="43"/>
      <c r="G91" s="43"/>
      <c r="H91" s="43"/>
      <c r="I91" s="39"/>
      <c r="J91" s="39"/>
      <c r="K91" s="39"/>
      <c r="L91" s="39"/>
      <c r="M91" s="39"/>
    </row>
    <row r="92" spans="1:13" ht="12.75">
      <c r="A92" s="39"/>
      <c r="B92" s="39"/>
      <c r="C92" s="39"/>
      <c r="D92" s="43"/>
      <c r="E92" s="43"/>
      <c r="F92" s="43"/>
      <c r="G92" s="43"/>
      <c r="H92" s="43"/>
      <c r="I92" s="39"/>
      <c r="J92" s="39"/>
      <c r="K92" s="39"/>
      <c r="L92" s="39"/>
      <c r="M92" s="39"/>
    </row>
    <row r="93" spans="1:13" ht="12.75">
      <c r="A93" s="39" t="s">
        <v>26</v>
      </c>
      <c r="B93" s="39"/>
      <c r="C93" s="39"/>
      <c r="D93" s="42">
        <f>D68*100/D65</f>
        <v>8.418871001011718</v>
      </c>
      <c r="E93" s="42">
        <f>E68*100/E65</f>
        <v>7.980392156862745</v>
      </c>
      <c r="F93" s="42">
        <f>F68*100/F65</f>
        <v>8.515141332592084</v>
      </c>
      <c r="G93" s="42">
        <f>G68*100/G65</f>
        <v>5.8871054171922275</v>
      </c>
      <c r="H93" s="42">
        <f>H68*100/H65</f>
        <v>5.513486498356783</v>
      </c>
      <c r="I93" s="39"/>
      <c r="J93" s="39"/>
      <c r="K93" s="39"/>
      <c r="L93" s="39"/>
      <c r="M93" s="39"/>
    </row>
    <row r="94" spans="1:13" ht="12.75">
      <c r="A94" s="39" t="s">
        <v>27</v>
      </c>
      <c r="B94" s="39"/>
      <c r="C94" s="39"/>
      <c r="D94" s="42">
        <f>(D70+D71)*100/D65</f>
        <v>5.631243431198247</v>
      </c>
      <c r="E94" s="42">
        <f>(E70+E71)*100/E65</f>
        <v>4.9337068160597575</v>
      </c>
      <c r="F94" s="42">
        <f>(F70+F71)*100/F65</f>
        <v>3.621411267551121</v>
      </c>
      <c r="G94" s="42">
        <f>(G70+G71)*100/G65</f>
        <v>4.034658158764706</v>
      </c>
      <c r="H94" s="42">
        <f>(H70+H71)*100/H65</f>
        <v>3.565857426282391</v>
      </c>
      <c r="I94" s="39"/>
      <c r="J94" s="39"/>
      <c r="K94" s="39"/>
      <c r="L94" s="39"/>
      <c r="M94" s="39"/>
    </row>
    <row r="95" spans="1:13" ht="12.75">
      <c r="A95" s="39" t="s">
        <v>28</v>
      </c>
      <c r="B95" s="39"/>
      <c r="C95" s="39"/>
      <c r="D95" s="42">
        <f>D74*100/D65</f>
        <v>2.7876275698134707</v>
      </c>
      <c r="E95" s="42">
        <f>E74*100/E65</f>
        <v>3.0466853408029877</v>
      </c>
      <c r="F95" s="42">
        <f>F74*100/F65</f>
        <v>4.8937300650409625</v>
      </c>
      <c r="G95" s="42">
        <f>G74*100/G65</f>
        <v>1.852447258427522</v>
      </c>
      <c r="H95" s="42">
        <f>H74*100/H65</f>
        <v>1.9476290720743916</v>
      </c>
      <c r="I95" s="39"/>
      <c r="J95" s="39"/>
      <c r="K95" s="39"/>
      <c r="L95" s="39"/>
      <c r="M95" s="39"/>
    </row>
    <row r="96" spans="1:13" ht="12.75">
      <c r="A96" s="39" t="s">
        <v>29</v>
      </c>
      <c r="B96" s="39"/>
      <c r="C96" s="39"/>
      <c r="D96" s="42">
        <f>D78*100/D65</f>
        <v>10.100484249609556</v>
      </c>
      <c r="E96" s="42">
        <f>E78*100/E65</f>
        <v>10.601307189542483</v>
      </c>
      <c r="F96" s="42">
        <f>F78*100/F65</f>
        <v>14.486964537983956</v>
      </c>
      <c r="G96" s="42">
        <f>G78*100/G65</f>
        <v>13.7503194585281</v>
      </c>
      <c r="H96" s="42">
        <f>H78*100/H65</f>
        <v>13.857547441275804</v>
      </c>
      <c r="I96" s="39"/>
      <c r="J96" s="39"/>
      <c r="K96" s="39"/>
      <c r="L96" s="39"/>
      <c r="M96" s="39"/>
    </row>
    <row r="97" spans="1:13" ht="12.75">
      <c r="A97" s="39" t="s">
        <v>30</v>
      </c>
      <c r="B97" s="39"/>
      <c r="C97" s="39"/>
      <c r="D97" s="42">
        <f>D85*100/D65</f>
        <v>-1.2003103912304656</v>
      </c>
      <c r="E97" s="42">
        <f>E85*100/E65</f>
        <v>2.4556489262371617</v>
      </c>
      <c r="F97" s="42">
        <f>F85*100/F65</f>
        <v>-2.376889257948916</v>
      </c>
      <c r="G97" s="42">
        <f>G85*100/G65</f>
        <v>-4.899463309672792</v>
      </c>
      <c r="H97" s="42">
        <f>H85*100/H65</f>
        <v>-4.076239228217904</v>
      </c>
      <c r="I97" s="39"/>
      <c r="J97" s="39"/>
      <c r="K97" s="39"/>
      <c r="L97" s="39"/>
      <c r="M97" s="39"/>
    </row>
    <row r="98" spans="1:13" ht="12.75">
      <c r="A98" s="33" t="s">
        <v>31</v>
      </c>
      <c r="B98" s="33"/>
      <c r="C98" s="33"/>
      <c r="D98" s="45">
        <f>D87*100/D78</f>
        <v>47.719537100068074</v>
      </c>
      <c r="E98" s="45">
        <f>E87*100/E78</f>
        <v>34.16417121719218</v>
      </c>
      <c r="F98" s="45">
        <f>F87*100/F78</f>
        <v>41.296731454663586</v>
      </c>
      <c r="G98" s="45">
        <f>G87*100/G78</f>
        <v>51.28604832424006</v>
      </c>
      <c r="H98" s="45">
        <f>H87*100/H78</f>
        <v>62.74863387978142</v>
      </c>
      <c r="I98" s="33"/>
      <c r="J98" s="33"/>
      <c r="K98" s="33"/>
      <c r="L98" s="33"/>
      <c r="M98" s="33"/>
    </row>
    <row r="99" spans="1:13" ht="12.75">
      <c r="A99" s="39"/>
      <c r="B99" s="39"/>
      <c r="C99" s="39"/>
      <c r="D99" s="42"/>
      <c r="E99" s="42"/>
      <c r="F99" s="42"/>
      <c r="G99" s="42"/>
      <c r="H99" s="42"/>
      <c r="I99" s="39"/>
      <c r="J99" s="39"/>
      <c r="K99" s="39"/>
      <c r="L99" s="39"/>
      <c r="M99" s="39"/>
    </row>
    <row r="100" spans="1:13" ht="12.75">
      <c r="A100" s="46"/>
      <c r="B100" s="46"/>
      <c r="C100" s="46"/>
      <c r="D100" s="47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2.75">
      <c r="A102" s="48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2.75">
      <c r="A103" s="49"/>
      <c r="B103" s="50"/>
      <c r="C103" s="50"/>
      <c r="D103" s="50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2.75">
      <c r="A104" s="49"/>
      <c r="B104" s="50"/>
      <c r="C104" s="50"/>
      <c r="D104" s="50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2.75">
      <c r="A105" s="49"/>
      <c r="B105" s="50"/>
      <c r="C105" s="50"/>
      <c r="D105" s="50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2.75">
      <c r="A106" s="49"/>
      <c r="B106" s="50"/>
      <c r="C106" s="50"/>
      <c r="D106" s="50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2.75">
      <c r="A107" s="49"/>
      <c r="B107" s="50"/>
      <c r="C107" s="50"/>
      <c r="D107" s="50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2.75">
      <c r="A108" s="49"/>
      <c r="B108" s="50"/>
      <c r="C108" s="50"/>
      <c r="D108" s="50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2.75">
      <c r="A109" s="49"/>
      <c r="B109" s="50"/>
      <c r="C109" s="50"/>
      <c r="D109" s="50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5">
      <c r="A110" s="31" t="s">
        <v>211</v>
      </c>
      <c r="B110" s="55"/>
      <c r="C110" s="55"/>
      <c r="D110" s="55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4.25">
      <c r="A112" s="55"/>
      <c r="B112" s="69" t="s">
        <v>33</v>
      </c>
      <c r="C112" s="70"/>
      <c r="D112" s="70"/>
      <c r="E112" s="71"/>
      <c r="F112" s="46"/>
      <c r="G112" s="46"/>
      <c r="H112" s="46"/>
      <c r="I112" s="46"/>
      <c r="J112" s="46"/>
      <c r="K112" s="46"/>
      <c r="L112" s="46"/>
      <c r="M112" s="46"/>
    </row>
    <row r="113" spans="1:13" ht="14.25">
      <c r="A113" s="46"/>
      <c r="B113" s="71" t="s">
        <v>3</v>
      </c>
      <c r="C113" s="71"/>
      <c r="D113" s="71"/>
      <c r="E113" s="71"/>
      <c r="F113" s="46"/>
      <c r="G113" s="46"/>
      <c r="H113" s="46"/>
      <c r="I113" s="46"/>
      <c r="J113" s="46"/>
      <c r="K113" s="46"/>
      <c r="L113" s="46"/>
      <c r="M113" s="46"/>
    </row>
    <row r="114" spans="1:13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spans="1:13" ht="12.75">
      <c r="A115" s="46"/>
      <c r="B115" s="46"/>
      <c r="C115" s="46"/>
      <c r="D115" s="50"/>
      <c r="E115" s="50"/>
      <c r="F115" s="50"/>
      <c r="G115" s="50"/>
      <c r="H115" s="50"/>
      <c r="I115" s="46"/>
      <c r="J115" s="50"/>
      <c r="K115" s="46"/>
      <c r="L115" s="46"/>
      <c r="M115" s="46"/>
    </row>
    <row r="116" spans="1:13" ht="12.75">
      <c r="A116" s="57" t="s">
        <v>4</v>
      </c>
      <c r="B116" s="57"/>
      <c r="C116" s="57"/>
      <c r="D116" s="59"/>
      <c r="E116" s="46"/>
      <c r="F116" s="57"/>
      <c r="G116" s="57"/>
      <c r="H116" s="57"/>
      <c r="I116" s="46"/>
      <c r="J116" s="46"/>
      <c r="K116" s="57"/>
      <c r="L116" s="57"/>
      <c r="M116" s="57"/>
    </row>
    <row r="117" spans="1:13" ht="12.75">
      <c r="A117" s="33"/>
      <c r="B117" s="33"/>
      <c r="C117" s="33"/>
      <c r="D117" s="34">
        <v>1995</v>
      </c>
      <c r="E117" s="35">
        <v>1996</v>
      </c>
      <c r="F117" s="34">
        <v>1997</v>
      </c>
      <c r="G117" s="34">
        <v>1998</v>
      </c>
      <c r="H117" s="34">
        <v>1999</v>
      </c>
      <c r="I117" s="36"/>
      <c r="J117" s="37" t="s">
        <v>36</v>
      </c>
      <c r="K117" s="37" t="s">
        <v>37</v>
      </c>
      <c r="L117" s="37" t="s">
        <v>38</v>
      </c>
      <c r="M117" s="37" t="s">
        <v>39</v>
      </c>
    </row>
    <row r="118" spans="1:13" ht="12.75">
      <c r="A118" s="39" t="s">
        <v>5</v>
      </c>
      <c r="B118" s="39"/>
      <c r="C118" s="39"/>
      <c r="D118" s="40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2.75">
      <c r="A120" s="39" t="s">
        <v>6</v>
      </c>
      <c r="B120" s="39"/>
      <c r="C120" s="39"/>
      <c r="D120" s="41">
        <v>23451</v>
      </c>
      <c r="E120" s="41">
        <v>24263.1</v>
      </c>
      <c r="F120" s="41">
        <v>26056.9</v>
      </c>
      <c r="G120" s="41">
        <v>27640</v>
      </c>
      <c r="H120" s="41">
        <v>27772</v>
      </c>
      <c r="I120" s="39"/>
      <c r="J120" s="42">
        <f aca="true" t="shared" si="8" ref="J120:M121">(E120-D120)*100/D120</f>
        <v>3.4629653319687796</v>
      </c>
      <c r="K120" s="42">
        <f t="shared" si="8"/>
        <v>7.393119593127024</v>
      </c>
      <c r="L120" s="42">
        <f t="shared" si="8"/>
        <v>6.075550046244943</v>
      </c>
      <c r="M120" s="42">
        <f t="shared" si="8"/>
        <v>0.47756874095513746</v>
      </c>
    </row>
    <row r="121" spans="1:13" ht="12.75">
      <c r="A121" s="39" t="s">
        <v>7</v>
      </c>
      <c r="B121" s="39"/>
      <c r="C121" s="39"/>
      <c r="D121" s="41">
        <v>21590</v>
      </c>
      <c r="E121" s="41">
        <v>22586.8</v>
      </c>
      <c r="F121" s="41">
        <v>23865.9</v>
      </c>
      <c r="G121" s="41">
        <v>25924</v>
      </c>
      <c r="H121" s="41">
        <v>28084</v>
      </c>
      <c r="I121" s="39"/>
      <c r="J121" s="42">
        <f t="shared" si="8"/>
        <v>4.6169522927281115</v>
      </c>
      <c r="K121" s="42">
        <f t="shared" si="8"/>
        <v>5.663042130802071</v>
      </c>
      <c r="L121" s="42">
        <f t="shared" si="8"/>
        <v>8.623601037463487</v>
      </c>
      <c r="M121" s="42">
        <f t="shared" si="8"/>
        <v>8.332047523530319</v>
      </c>
    </row>
    <row r="122" spans="1:13" ht="12.75">
      <c r="A122" s="39"/>
      <c r="B122" s="39"/>
      <c r="C122" s="39"/>
      <c r="D122" s="41"/>
      <c r="E122" s="41"/>
      <c r="F122" s="41"/>
      <c r="G122" s="41"/>
      <c r="H122" s="41"/>
      <c r="I122" s="39"/>
      <c r="J122" s="39"/>
      <c r="K122" s="39"/>
      <c r="L122" s="39"/>
      <c r="M122" s="39"/>
    </row>
    <row r="123" spans="1:13" ht="12.75">
      <c r="A123" s="39" t="s">
        <v>8</v>
      </c>
      <c r="B123" s="39"/>
      <c r="C123" s="39"/>
      <c r="D123" s="41">
        <v>1861</v>
      </c>
      <c r="E123" s="41">
        <v>1676.3</v>
      </c>
      <c r="F123" s="41">
        <f>F120-F121</f>
        <v>2191</v>
      </c>
      <c r="G123" s="41">
        <f>G120-G121</f>
        <v>1716</v>
      </c>
      <c r="H123" s="41">
        <f>H120-H121</f>
        <v>-312</v>
      </c>
      <c r="I123" s="39"/>
      <c r="J123" s="39"/>
      <c r="K123" s="39"/>
      <c r="L123" s="39"/>
      <c r="M123" s="39"/>
    </row>
    <row r="124" spans="1:13" ht="12.75">
      <c r="A124" s="39"/>
      <c r="B124" s="39"/>
      <c r="C124" s="39"/>
      <c r="D124" s="41"/>
      <c r="E124" s="41"/>
      <c r="F124" s="41"/>
      <c r="G124" s="41"/>
      <c r="H124" s="41"/>
      <c r="I124" s="39"/>
      <c r="J124" s="39"/>
      <c r="K124" s="39"/>
      <c r="L124" s="39"/>
      <c r="M124" s="39"/>
    </row>
    <row r="125" spans="1:13" ht="12.75">
      <c r="A125" s="39" t="s">
        <v>9</v>
      </c>
      <c r="B125" s="39"/>
      <c r="C125" s="39"/>
      <c r="D125" s="41">
        <v>131</v>
      </c>
      <c r="E125" s="41">
        <v>20</v>
      </c>
      <c r="F125" s="41">
        <v>-287.7</v>
      </c>
      <c r="G125" s="41">
        <v>-434</v>
      </c>
      <c r="H125" s="41">
        <v>-876</v>
      </c>
      <c r="I125" s="39"/>
      <c r="J125" s="42">
        <f aca="true" t="shared" si="9" ref="J125:M126">(E125-D125)*100/D125</f>
        <v>-84.73282442748092</v>
      </c>
      <c r="K125" s="42">
        <f t="shared" si="9"/>
        <v>-1538.5</v>
      </c>
      <c r="L125" s="42">
        <f t="shared" si="9"/>
        <v>50.85158150851582</v>
      </c>
      <c r="M125" s="42">
        <f t="shared" si="9"/>
        <v>101.84331797235023</v>
      </c>
    </row>
    <row r="126" spans="1:13" ht="12.75">
      <c r="A126" s="39" t="s">
        <v>10</v>
      </c>
      <c r="B126" s="39"/>
      <c r="C126" s="39"/>
      <c r="D126" s="41">
        <v>393</v>
      </c>
      <c r="E126" s="41">
        <v>440.8</v>
      </c>
      <c r="F126" s="41">
        <v>459.4</v>
      </c>
      <c r="G126" s="41">
        <v>468</v>
      </c>
      <c r="H126" s="41">
        <v>475</v>
      </c>
      <c r="I126" s="39"/>
      <c r="J126" s="42">
        <f t="shared" si="9"/>
        <v>12.162849872773538</v>
      </c>
      <c r="K126" s="42">
        <f t="shared" si="9"/>
        <v>4.219600725952805</v>
      </c>
      <c r="L126" s="42">
        <f t="shared" si="9"/>
        <v>1.8720069656073188</v>
      </c>
      <c r="M126" s="42">
        <f t="shared" si="9"/>
        <v>1.4957264957264957</v>
      </c>
    </row>
    <row r="127" spans="1:13" ht="12.75">
      <c r="A127" s="39" t="s">
        <v>11</v>
      </c>
      <c r="B127" s="39"/>
      <c r="C127" s="39"/>
      <c r="D127" s="41">
        <v>0</v>
      </c>
      <c r="E127" s="41">
        <v>0</v>
      </c>
      <c r="F127" s="41">
        <v>0</v>
      </c>
      <c r="G127" s="41">
        <v>0</v>
      </c>
      <c r="H127" s="41"/>
      <c r="I127" s="39"/>
      <c r="J127" s="42"/>
      <c r="K127" s="42"/>
      <c r="L127" s="42"/>
      <c r="M127" s="42"/>
    </row>
    <row r="128" spans="1:13" ht="12.75">
      <c r="A128" s="39" t="s">
        <v>12</v>
      </c>
      <c r="B128" s="39"/>
      <c r="C128" s="39"/>
      <c r="D128" s="41"/>
      <c r="E128" s="41"/>
      <c r="F128" s="41"/>
      <c r="G128" s="41"/>
      <c r="H128" s="41"/>
      <c r="I128" s="39"/>
      <c r="J128" s="39"/>
      <c r="K128" s="39"/>
      <c r="L128" s="39"/>
      <c r="M128" s="39"/>
    </row>
    <row r="129" spans="1:13" ht="12.75">
      <c r="A129" s="39" t="s">
        <v>13</v>
      </c>
      <c r="B129" s="39"/>
      <c r="C129" s="39"/>
      <c r="D129" s="41">
        <v>1337</v>
      </c>
      <c r="E129" s="41">
        <v>1215.5</v>
      </c>
      <c r="F129" s="41">
        <f>F123-F125-F126</f>
        <v>2019.2999999999997</v>
      </c>
      <c r="G129" s="41">
        <f>G123-G125-G126</f>
        <v>1682</v>
      </c>
      <c r="H129" s="41">
        <f>H123-H125-H126</f>
        <v>89</v>
      </c>
      <c r="I129" s="39"/>
      <c r="J129" s="39"/>
      <c r="K129" s="39"/>
      <c r="L129" s="39"/>
      <c r="M129" s="39"/>
    </row>
    <row r="130" spans="1:13" ht="12.75">
      <c r="A130" s="39"/>
      <c r="B130" s="39"/>
      <c r="C130" s="39"/>
      <c r="D130" s="41"/>
      <c r="E130" s="41"/>
      <c r="F130" s="41"/>
      <c r="G130" s="41"/>
      <c r="H130" s="41"/>
      <c r="I130" s="39"/>
      <c r="J130" s="39"/>
      <c r="K130" s="39"/>
      <c r="L130" s="39"/>
      <c r="M130" s="39"/>
    </row>
    <row r="131" spans="1:13" ht="12.75">
      <c r="A131" s="39" t="s">
        <v>14</v>
      </c>
      <c r="B131" s="39"/>
      <c r="C131" s="39"/>
      <c r="D131" s="41"/>
      <c r="E131" s="41"/>
      <c r="F131" s="41"/>
      <c r="G131" s="41"/>
      <c r="H131" s="41"/>
      <c r="I131" s="39"/>
      <c r="J131" s="39"/>
      <c r="K131" s="39"/>
      <c r="L131" s="39"/>
      <c r="M131" s="39"/>
    </row>
    <row r="132" spans="1:13" ht="12.75">
      <c r="A132" s="46"/>
      <c r="B132" s="46"/>
      <c r="C132" s="46"/>
      <c r="D132" s="62"/>
      <c r="E132" s="62"/>
      <c r="F132" s="62"/>
      <c r="G132" s="62"/>
      <c r="H132" s="62"/>
      <c r="I132" s="46"/>
      <c r="J132" s="46"/>
      <c r="K132" s="46"/>
      <c r="L132" s="46"/>
      <c r="M132" s="46"/>
    </row>
    <row r="133" spans="1:13" ht="12.75">
      <c r="A133" s="39" t="s">
        <v>15</v>
      </c>
      <c r="B133" s="39"/>
      <c r="C133" s="39"/>
      <c r="D133" s="41">
        <v>1762</v>
      </c>
      <c r="E133" s="41">
        <v>1606</v>
      </c>
      <c r="F133" s="41">
        <v>2292.5</v>
      </c>
      <c r="G133" s="41">
        <v>2798</v>
      </c>
      <c r="H133" s="41">
        <v>3267</v>
      </c>
      <c r="I133" s="39"/>
      <c r="J133" s="42">
        <f aca="true" t="shared" si="10" ref="J133:M135">(E133-D133)*100/D133</f>
        <v>-8.853575482406356</v>
      </c>
      <c r="K133" s="42">
        <f t="shared" si="10"/>
        <v>42.74595267745953</v>
      </c>
      <c r="L133" s="42">
        <f t="shared" si="10"/>
        <v>22.050163576881133</v>
      </c>
      <c r="M133" s="42">
        <f t="shared" si="10"/>
        <v>16.761972837741244</v>
      </c>
    </row>
    <row r="134" spans="1:13" ht="12.75">
      <c r="A134" s="39" t="s">
        <v>16</v>
      </c>
      <c r="B134" s="39"/>
      <c r="C134" s="39"/>
      <c r="D134" s="41">
        <v>1534</v>
      </c>
      <c r="E134" s="41">
        <v>1572</v>
      </c>
      <c r="F134" s="41">
        <v>2265.9</v>
      </c>
      <c r="G134" s="41">
        <v>2746</v>
      </c>
      <c r="H134" s="41"/>
      <c r="I134" s="39"/>
      <c r="J134" s="42">
        <f t="shared" si="10"/>
        <v>2.4771838331160363</v>
      </c>
      <c r="K134" s="42">
        <f t="shared" si="10"/>
        <v>44.14122137404581</v>
      </c>
      <c r="L134" s="42">
        <f t="shared" si="10"/>
        <v>21.18804889889227</v>
      </c>
      <c r="M134" s="42">
        <f t="shared" si="10"/>
        <v>-100</v>
      </c>
    </row>
    <row r="135" spans="1:13" ht="12.75">
      <c r="A135" s="39" t="s">
        <v>17</v>
      </c>
      <c r="B135" s="39"/>
      <c r="C135" s="39"/>
      <c r="D135" s="41">
        <v>431</v>
      </c>
      <c r="E135" s="41">
        <v>620</v>
      </c>
      <c r="F135" s="41">
        <v>480.9</v>
      </c>
      <c r="G135" s="41">
        <v>1322</v>
      </c>
      <c r="H135" s="41">
        <v>427</v>
      </c>
      <c r="I135" s="39"/>
      <c r="J135" s="42">
        <f t="shared" si="10"/>
        <v>43.851508120649655</v>
      </c>
      <c r="K135" s="42">
        <f t="shared" si="10"/>
        <v>-22.435483870967744</v>
      </c>
      <c r="L135" s="42">
        <f t="shared" si="10"/>
        <v>174.90122686629238</v>
      </c>
      <c r="M135" s="42">
        <f t="shared" si="10"/>
        <v>-67.70045385779123</v>
      </c>
    </row>
    <row r="136" spans="1:13" ht="12.75">
      <c r="A136" s="39" t="s">
        <v>18</v>
      </c>
      <c r="B136" s="39"/>
      <c r="C136" s="39"/>
      <c r="D136" s="43"/>
      <c r="E136" s="43"/>
      <c r="F136" s="43"/>
      <c r="G136" s="43"/>
      <c r="H136" s="43"/>
      <c r="I136" s="39"/>
      <c r="J136" s="39"/>
      <c r="K136" s="39"/>
      <c r="L136" s="39"/>
      <c r="M136" s="39"/>
    </row>
    <row r="137" spans="1:13" ht="12.75">
      <c r="A137" s="39"/>
      <c r="B137" s="39"/>
      <c r="C137" s="39"/>
      <c r="D137" s="43"/>
      <c r="E137" s="43"/>
      <c r="F137" s="43"/>
      <c r="G137" s="43"/>
      <c r="H137" s="43"/>
      <c r="I137" s="39"/>
      <c r="J137" s="39"/>
      <c r="K137" s="39"/>
      <c r="L137" s="39"/>
      <c r="M137" s="39"/>
    </row>
    <row r="138" spans="1:13" ht="12.75">
      <c r="A138" s="39" t="s">
        <v>19</v>
      </c>
      <c r="B138" s="39"/>
      <c r="C138" s="39"/>
      <c r="D138" s="43"/>
      <c r="E138" s="43"/>
      <c r="F138" s="43"/>
      <c r="G138" s="43"/>
      <c r="H138" s="43"/>
      <c r="I138" s="39"/>
      <c r="J138" s="39"/>
      <c r="K138" s="39"/>
      <c r="L138" s="39"/>
      <c r="M138" s="39"/>
    </row>
    <row r="139" spans="1:13" ht="12.75">
      <c r="A139" s="39"/>
      <c r="B139" s="39"/>
      <c r="C139" s="39"/>
      <c r="D139" s="43"/>
      <c r="E139" s="43"/>
      <c r="F139" s="43"/>
      <c r="G139" s="43"/>
      <c r="H139" s="43"/>
      <c r="I139" s="39"/>
      <c r="J139" s="39"/>
      <c r="K139" s="39"/>
      <c r="L139" s="39"/>
      <c r="M139" s="39"/>
    </row>
    <row r="140" spans="1:13" ht="12.75">
      <c r="A140" s="39" t="s">
        <v>20</v>
      </c>
      <c r="B140" s="39"/>
      <c r="C140" s="39"/>
      <c r="D140" s="43">
        <v>399</v>
      </c>
      <c r="E140" s="43">
        <v>670.2999999999993</v>
      </c>
      <c r="F140" s="43">
        <f>F123-F125-F133+F135</f>
        <v>667.0999999999998</v>
      </c>
      <c r="G140" s="43">
        <f>G123-G125-G133+G135</f>
        <v>674</v>
      </c>
      <c r="H140" s="43">
        <f>H123-H125-H133+H135</f>
        <v>-2276</v>
      </c>
      <c r="I140" s="39"/>
      <c r="J140" s="39"/>
      <c r="K140" s="39"/>
      <c r="L140" s="39"/>
      <c r="M140" s="39"/>
    </row>
    <row r="141" spans="1:13" ht="12.75">
      <c r="A141" s="39" t="s">
        <v>21</v>
      </c>
      <c r="B141" s="39"/>
      <c r="C141" s="39"/>
      <c r="D141" s="43"/>
      <c r="E141" s="43"/>
      <c r="F141" s="43"/>
      <c r="G141" s="43"/>
      <c r="H141" s="43"/>
      <c r="I141" s="39"/>
      <c r="J141" s="39"/>
      <c r="K141" s="39"/>
      <c r="L141" s="39"/>
      <c r="M141" s="39"/>
    </row>
    <row r="142" spans="1:13" ht="12.75">
      <c r="A142" s="39" t="s">
        <v>22</v>
      </c>
      <c r="B142" s="39"/>
      <c r="C142" s="39"/>
      <c r="D142" s="43">
        <v>114</v>
      </c>
      <c r="E142" s="43">
        <v>332.8</v>
      </c>
      <c r="F142" s="43">
        <v>759.8</v>
      </c>
      <c r="G142" s="43">
        <v>-386</v>
      </c>
      <c r="H142" s="43">
        <v>1293</v>
      </c>
      <c r="I142" s="39"/>
      <c r="J142" s="42">
        <f>(E142-D142)*100/D142</f>
        <v>191.9298245614035</v>
      </c>
      <c r="K142" s="42">
        <f>(F142-E142)*100/E142</f>
        <v>128.30528846153842</v>
      </c>
      <c r="L142" s="42">
        <f>(G142-F142)*100/F142</f>
        <v>-150.8028428533825</v>
      </c>
      <c r="M142" s="42">
        <f>(H142-G142)*100/G142</f>
        <v>-434.9740932642487</v>
      </c>
    </row>
    <row r="143" spans="1:13" ht="12.75">
      <c r="A143" s="39" t="s">
        <v>23</v>
      </c>
      <c r="B143" s="39"/>
      <c r="C143" s="39"/>
      <c r="D143" s="43">
        <v>120</v>
      </c>
      <c r="E143" s="43">
        <v>562.2999999999993</v>
      </c>
      <c r="F143" s="43">
        <f>F142+F135+F129-F133+F127</f>
        <v>967.4999999999995</v>
      </c>
      <c r="G143" s="43">
        <f>G142+G135+G129-G133+G127</f>
        <v>-180</v>
      </c>
      <c r="H143" s="43">
        <f>H142+H135+H129-H133+H127</f>
        <v>-1458</v>
      </c>
      <c r="I143" s="39"/>
      <c r="J143" s="39"/>
      <c r="K143" s="39"/>
      <c r="L143" s="39"/>
      <c r="M143" s="39"/>
    </row>
    <row r="144" spans="1:13" ht="12.75">
      <c r="A144" s="39" t="s">
        <v>24</v>
      </c>
      <c r="B144" s="39"/>
      <c r="C144" s="39"/>
      <c r="D144" s="43"/>
      <c r="E144" s="43"/>
      <c r="F144" s="43"/>
      <c r="G144" s="43"/>
      <c r="H144" s="43"/>
      <c r="I144" s="39"/>
      <c r="J144" s="39"/>
      <c r="K144" s="39"/>
      <c r="L144" s="39"/>
      <c r="M144" s="39"/>
    </row>
    <row r="145" spans="1:13" ht="12.75">
      <c r="A145" s="39"/>
      <c r="B145" s="39"/>
      <c r="C145" s="39"/>
      <c r="D145" s="43"/>
      <c r="E145" s="43"/>
      <c r="F145" s="43"/>
      <c r="G145" s="43"/>
      <c r="H145" s="43"/>
      <c r="I145" s="39"/>
      <c r="J145" s="42"/>
      <c r="K145" s="39"/>
      <c r="L145" s="39"/>
      <c r="M145" s="39"/>
    </row>
    <row r="146" spans="1:13" ht="12.75">
      <c r="A146" s="39" t="s">
        <v>25</v>
      </c>
      <c r="B146" s="39"/>
      <c r="C146" s="39"/>
      <c r="D146" s="43"/>
      <c r="E146" s="43"/>
      <c r="F146" s="43"/>
      <c r="G146" s="43"/>
      <c r="H146" s="43"/>
      <c r="I146" s="39"/>
      <c r="J146" s="39"/>
      <c r="K146" s="39"/>
      <c r="L146" s="39"/>
      <c r="M146" s="39"/>
    </row>
    <row r="147" spans="1:13" ht="12.75">
      <c r="A147" s="46"/>
      <c r="B147" s="46"/>
      <c r="C147" s="46"/>
      <c r="D147" s="63"/>
      <c r="E147" s="63"/>
      <c r="F147" s="63"/>
      <c r="G147" s="63"/>
      <c r="H147" s="63"/>
      <c r="I147" s="46"/>
      <c r="J147" s="46"/>
      <c r="K147" s="46"/>
      <c r="L147" s="46"/>
      <c r="M147" s="46"/>
    </row>
    <row r="148" spans="1:13" ht="12.75">
      <c r="A148" s="39" t="s">
        <v>26</v>
      </c>
      <c r="B148" s="39"/>
      <c r="C148" s="39"/>
      <c r="D148" s="42">
        <f>D123*100/D120</f>
        <v>7.935695705940045</v>
      </c>
      <c r="E148" s="42">
        <f>E123*100/E120</f>
        <v>6.9088451187193725</v>
      </c>
      <c r="F148" s="42">
        <f>F123*100/F120</f>
        <v>8.408521351350315</v>
      </c>
      <c r="G148" s="42">
        <f>G123*100/G120</f>
        <v>6.208393632416787</v>
      </c>
      <c r="H148" s="42">
        <f>H123*100/H120</f>
        <v>-1.1234336742042346</v>
      </c>
      <c r="I148" s="39"/>
      <c r="J148" s="39"/>
      <c r="K148" s="39"/>
      <c r="L148" s="39"/>
      <c r="M148" s="39"/>
    </row>
    <row r="149" spans="1:13" ht="12.75">
      <c r="A149" s="39" t="s">
        <v>27</v>
      </c>
      <c r="B149" s="39"/>
      <c r="C149" s="39"/>
      <c r="D149" s="42">
        <f>(D125+D126)*100/D120</f>
        <v>2.2344462922689865</v>
      </c>
      <c r="E149" s="42">
        <f>(E125+E126)*100/E120</f>
        <v>1.8991802366556625</v>
      </c>
      <c r="F149" s="42">
        <f>(F125+F126)*100/F120</f>
        <v>0.6589425449688949</v>
      </c>
      <c r="G149" s="42">
        <f>(G125+G126)*100/G120</f>
        <v>0.12301013024602026</v>
      </c>
      <c r="H149" s="42">
        <f>(H125+H126)*100/H120</f>
        <v>-1.4439003312689038</v>
      </c>
      <c r="I149" s="39"/>
      <c r="J149" s="39"/>
      <c r="K149" s="39"/>
      <c r="L149" s="39"/>
      <c r="M149" s="39"/>
    </row>
    <row r="150" spans="1:13" ht="12.75">
      <c r="A150" s="39" t="s">
        <v>28</v>
      </c>
      <c r="B150" s="39"/>
      <c r="C150" s="39"/>
      <c r="D150" s="42">
        <f>D129*100/D120</f>
        <v>5.701249413671059</v>
      </c>
      <c r="E150" s="42">
        <f>E129*100/E120</f>
        <v>5.00966488206371</v>
      </c>
      <c r="F150" s="42">
        <f>F129*100/F120</f>
        <v>7.749578806381417</v>
      </c>
      <c r="G150" s="42">
        <f>G129*100/G120</f>
        <v>6.085383502170767</v>
      </c>
      <c r="H150" s="42">
        <f>H129*100/H120</f>
        <v>0.3204666570646694</v>
      </c>
      <c r="I150" s="39"/>
      <c r="J150" s="39"/>
      <c r="K150" s="39"/>
      <c r="L150" s="39"/>
      <c r="M150" s="39"/>
    </row>
    <row r="151" spans="1:13" ht="12.75">
      <c r="A151" s="39" t="s">
        <v>29</v>
      </c>
      <c r="B151" s="39"/>
      <c r="C151" s="39"/>
      <c r="D151" s="42">
        <f>D133*100/D120</f>
        <v>7.5135388682785385</v>
      </c>
      <c r="E151" s="42">
        <f>E133*100/E120</f>
        <v>6.619104731052504</v>
      </c>
      <c r="F151" s="42">
        <f>F133*100/F120</f>
        <v>8.79805349063012</v>
      </c>
      <c r="G151" s="42">
        <f>G133*100/G120</f>
        <v>10.123010130246021</v>
      </c>
      <c r="H151" s="42">
        <f>H133*100/H120</f>
        <v>11.763646838542417</v>
      </c>
      <c r="I151" s="39"/>
      <c r="J151" s="39"/>
      <c r="K151" s="39"/>
      <c r="L151" s="39"/>
      <c r="M151" s="39"/>
    </row>
    <row r="152" spans="1:13" ht="12.75">
      <c r="A152" s="39" t="s">
        <v>30</v>
      </c>
      <c r="B152" s="39"/>
      <c r="C152" s="39"/>
      <c r="D152" s="42">
        <f>D140*100/D120</f>
        <v>1.701419982090316</v>
      </c>
      <c r="E152" s="42">
        <f>E140*100/E120</f>
        <v>2.7626313208122593</v>
      </c>
      <c r="F152" s="42">
        <f>F140*100/F120</f>
        <v>2.5601664050596957</v>
      </c>
      <c r="G152" s="42">
        <f>G140*100/G120</f>
        <v>2.43849493487699</v>
      </c>
      <c r="H152" s="42">
        <f>H140*100/H120</f>
        <v>-8.19530462336166</v>
      </c>
      <c r="I152" s="39"/>
      <c r="J152" s="39"/>
      <c r="K152" s="39"/>
      <c r="L152" s="39"/>
      <c r="M152" s="39"/>
    </row>
    <row r="153" spans="1:13" ht="12.75">
      <c r="A153" s="33" t="s">
        <v>31</v>
      </c>
      <c r="B153" s="33"/>
      <c r="C153" s="33"/>
      <c r="D153" s="45">
        <f>D142*100/D133</f>
        <v>6.469920544835414</v>
      </c>
      <c r="E153" s="45">
        <f>E142*100/E133</f>
        <v>20.722291407222915</v>
      </c>
      <c r="F153" s="45">
        <f>F142*100/F133</f>
        <v>33.142857142857146</v>
      </c>
      <c r="G153" s="45">
        <f>G142*100/G133</f>
        <v>-13.795568263045032</v>
      </c>
      <c r="H153" s="45">
        <f>H142*100/H133</f>
        <v>39.57759412304867</v>
      </c>
      <c r="I153" s="33"/>
      <c r="J153" s="33"/>
      <c r="K153" s="33"/>
      <c r="L153" s="33"/>
      <c r="M153" s="33"/>
    </row>
    <row r="154" spans="1:13" ht="12.75">
      <c r="A154" s="46"/>
      <c r="B154" s="46"/>
      <c r="C154" s="46"/>
      <c r="D154" s="47"/>
      <c r="E154" s="47"/>
      <c r="F154" s="47"/>
      <c r="G154" s="47"/>
      <c r="H154" s="47"/>
      <c r="I154" s="46"/>
      <c r="J154" s="46"/>
      <c r="K154" s="46"/>
      <c r="L154" s="46"/>
      <c r="M154" s="46"/>
    </row>
    <row r="155" spans="1:13" ht="12.75">
      <c r="A155" s="46"/>
      <c r="B155" s="46"/>
      <c r="C155" s="46"/>
      <c r="D155" s="47"/>
      <c r="E155" s="47"/>
      <c r="F155" s="47"/>
      <c r="G155" s="47"/>
      <c r="H155" s="47"/>
      <c r="I155" s="46"/>
      <c r="J155" s="46"/>
      <c r="K155" s="46"/>
      <c r="L155" s="46"/>
      <c r="M155" s="46"/>
    </row>
    <row r="156" spans="1:13" ht="12.75">
      <c r="A156" s="46"/>
      <c r="B156" s="46"/>
      <c r="C156" s="46"/>
      <c r="D156" s="47"/>
      <c r="E156" s="47"/>
      <c r="F156" s="47"/>
      <c r="G156" s="47"/>
      <c r="H156" s="47"/>
      <c r="I156" s="46"/>
      <c r="J156" s="46"/>
      <c r="K156" s="46"/>
      <c r="L156" s="46"/>
      <c r="M156" s="46"/>
    </row>
    <row r="157" spans="1:13" ht="12.75">
      <c r="A157" s="46"/>
      <c r="B157" s="46"/>
      <c r="C157" s="46"/>
      <c r="D157" s="47"/>
      <c r="E157" s="47"/>
      <c r="F157" s="47"/>
      <c r="G157" s="47"/>
      <c r="H157" s="47"/>
      <c r="I157" s="46"/>
      <c r="J157" s="46"/>
      <c r="K157" s="46"/>
      <c r="L157" s="46"/>
      <c r="M157" s="46"/>
    </row>
    <row r="158" spans="1:13" ht="12.75">
      <c r="A158" s="46"/>
      <c r="B158" s="46"/>
      <c r="C158" s="46"/>
      <c r="D158" s="47"/>
      <c r="E158" s="47"/>
      <c r="F158" s="47"/>
      <c r="G158" s="47"/>
      <c r="H158" s="47"/>
      <c r="I158" s="46"/>
      <c r="J158" s="46"/>
      <c r="K158" s="46"/>
      <c r="L158" s="46"/>
      <c r="M158" s="46"/>
    </row>
    <row r="159" spans="1:13" ht="12.75">
      <c r="A159" s="46"/>
      <c r="B159" s="46"/>
      <c r="C159" s="46"/>
      <c r="D159" s="47"/>
      <c r="E159" s="47"/>
      <c r="F159" s="47"/>
      <c r="G159" s="47"/>
      <c r="H159" s="47"/>
      <c r="I159" s="46"/>
      <c r="J159" s="46"/>
      <c r="K159" s="46"/>
      <c r="L159" s="46"/>
      <c r="M159" s="46"/>
    </row>
    <row r="160" spans="1:13" ht="12.75">
      <c r="A160" s="46"/>
      <c r="B160" s="46"/>
      <c r="C160" s="46"/>
      <c r="D160" s="46"/>
      <c r="E160" s="46"/>
      <c r="F160" s="46"/>
      <c r="G160" s="46"/>
      <c r="H160" s="46"/>
      <c r="I160" s="46"/>
      <c r="J160" s="47"/>
      <c r="K160" s="46"/>
      <c r="L160" s="46"/>
      <c r="M160" s="46"/>
    </row>
    <row r="161" spans="1:13" ht="12.75">
      <c r="A161" s="46"/>
      <c r="B161" s="46"/>
      <c r="C161" s="46"/>
      <c r="D161" s="46"/>
      <c r="E161" s="46"/>
      <c r="F161" s="46"/>
      <c r="G161" s="46"/>
      <c r="H161" s="55"/>
      <c r="I161" s="46"/>
      <c r="J161" s="56"/>
      <c r="K161" s="46"/>
      <c r="L161" s="46"/>
      <c r="M161" s="46"/>
    </row>
    <row r="162" spans="1:13" ht="12.75">
      <c r="A162" s="55"/>
      <c r="B162" s="55"/>
      <c r="C162" s="55"/>
      <c r="D162" s="55"/>
      <c r="E162" s="55"/>
      <c r="F162" s="55"/>
      <c r="G162" s="55"/>
      <c r="H162" s="55"/>
      <c r="I162" s="46"/>
      <c r="J162" s="56"/>
      <c r="K162" s="46"/>
      <c r="L162" s="46"/>
      <c r="M162" s="46"/>
    </row>
    <row r="163" spans="1:13" ht="12.75">
      <c r="A163" s="55"/>
      <c r="B163" s="55"/>
      <c r="C163" s="55"/>
      <c r="D163" s="55"/>
      <c r="E163" s="55"/>
      <c r="F163" s="55"/>
      <c r="G163" s="55"/>
      <c r="H163" s="55"/>
      <c r="I163" s="46"/>
      <c r="J163" s="56"/>
      <c r="K163" s="46"/>
      <c r="L163" s="46"/>
      <c r="M163" s="46"/>
    </row>
    <row r="164" spans="1:13" ht="12.75">
      <c r="A164" s="55"/>
      <c r="B164" s="55"/>
      <c r="C164" s="55"/>
      <c r="D164" s="55"/>
      <c r="E164" s="55"/>
      <c r="F164" s="55"/>
      <c r="G164" s="55"/>
      <c r="H164" s="55"/>
      <c r="I164" s="46"/>
      <c r="J164" s="56"/>
      <c r="K164" s="46"/>
      <c r="L164" s="46"/>
      <c r="M164" s="46"/>
    </row>
    <row r="165" spans="1:13" ht="15">
      <c r="A165" s="31" t="s">
        <v>212</v>
      </c>
      <c r="B165" s="55"/>
      <c r="C165" s="55"/>
      <c r="D165" s="55"/>
      <c r="E165" s="55"/>
      <c r="F165" s="55"/>
      <c r="G165" s="55"/>
      <c r="H165" s="55"/>
      <c r="I165" s="46"/>
      <c r="J165" s="56"/>
      <c r="K165" s="46"/>
      <c r="L165" s="46"/>
      <c r="M165" s="46"/>
    </row>
    <row r="166" spans="1:13" ht="12.75">
      <c r="A166" s="46"/>
      <c r="B166" s="46"/>
      <c r="C166" s="46"/>
      <c r="D166" s="46"/>
      <c r="E166" s="46"/>
      <c r="F166" s="46"/>
      <c r="G166" s="46"/>
      <c r="H166" s="46"/>
      <c r="I166" s="46"/>
      <c r="J166" s="47"/>
      <c r="K166" s="46"/>
      <c r="L166" s="46"/>
      <c r="M166" s="46"/>
    </row>
    <row r="167" spans="1:13" ht="14.25">
      <c r="A167" s="55"/>
      <c r="B167" s="69" t="s">
        <v>34</v>
      </c>
      <c r="C167" s="70"/>
      <c r="D167" s="70"/>
      <c r="E167" s="70"/>
      <c r="F167" s="55"/>
      <c r="G167" s="55"/>
      <c r="H167" s="55"/>
      <c r="I167" s="46"/>
      <c r="J167" s="56"/>
      <c r="K167" s="46"/>
      <c r="L167" s="46"/>
      <c r="M167" s="46"/>
    </row>
    <row r="168" spans="1:13" ht="14.25">
      <c r="A168" s="46"/>
      <c r="B168" s="71" t="s">
        <v>3</v>
      </c>
      <c r="C168" s="71"/>
      <c r="D168" s="71"/>
      <c r="E168" s="71"/>
      <c r="F168" s="46"/>
      <c r="G168" s="46"/>
      <c r="H168" s="46"/>
      <c r="I168" s="46"/>
      <c r="J168" s="47"/>
      <c r="K168" s="46"/>
      <c r="L168" s="46"/>
      <c r="M168" s="46"/>
    </row>
    <row r="169" spans="1:13" ht="12.75">
      <c r="A169" s="57"/>
      <c r="B169" s="57"/>
      <c r="C169" s="57"/>
      <c r="D169" s="57"/>
      <c r="E169" s="57"/>
      <c r="F169" s="57"/>
      <c r="G169" s="57"/>
      <c r="H169" s="57"/>
      <c r="I169" s="57"/>
      <c r="J169" s="58"/>
      <c r="K169" s="57"/>
      <c r="L169" s="57"/>
      <c r="M169" s="57"/>
    </row>
    <row r="170" spans="1:13" ht="12.75">
      <c r="A170" s="39"/>
      <c r="B170" s="39"/>
      <c r="C170" s="39"/>
      <c r="D170" s="64"/>
      <c r="E170" s="64"/>
      <c r="F170" s="64"/>
      <c r="G170" s="64"/>
      <c r="H170" s="64"/>
      <c r="I170" s="39"/>
      <c r="J170" s="65"/>
      <c r="K170" s="39"/>
      <c r="L170" s="39"/>
      <c r="M170" s="39"/>
    </row>
    <row r="171" spans="1:13" ht="12.75">
      <c r="A171" s="33" t="s">
        <v>4</v>
      </c>
      <c r="B171" s="33"/>
      <c r="C171" s="33"/>
      <c r="D171" s="66"/>
      <c r="E171" s="66"/>
      <c r="F171" s="66"/>
      <c r="G171" s="66"/>
      <c r="H171" s="66"/>
      <c r="I171" s="39"/>
      <c r="J171" s="67"/>
      <c r="K171" s="33"/>
      <c r="L171" s="33"/>
      <c r="M171" s="33"/>
    </row>
    <row r="172" spans="1:13" ht="12.75">
      <c r="A172" s="33"/>
      <c r="B172" s="33"/>
      <c r="C172" s="33"/>
      <c r="D172" s="34">
        <v>1995</v>
      </c>
      <c r="E172" s="35">
        <v>1996</v>
      </c>
      <c r="F172" s="34">
        <v>1997</v>
      </c>
      <c r="G172" s="35">
        <v>1998</v>
      </c>
      <c r="H172" s="34">
        <v>1999</v>
      </c>
      <c r="I172" s="36"/>
      <c r="J172" s="37" t="s">
        <v>36</v>
      </c>
      <c r="K172" s="61" t="s">
        <v>37</v>
      </c>
      <c r="L172" s="37" t="s">
        <v>38</v>
      </c>
      <c r="M172" s="37" t="s">
        <v>39</v>
      </c>
    </row>
    <row r="173" spans="1:13" ht="12.75">
      <c r="A173" s="39" t="s">
        <v>5</v>
      </c>
      <c r="B173" s="39"/>
      <c r="C173" s="39"/>
      <c r="D173" s="40"/>
      <c r="E173" s="39"/>
      <c r="F173" s="39"/>
      <c r="G173" s="39"/>
      <c r="H173" s="39"/>
      <c r="I173" s="39"/>
      <c r="J173" s="42"/>
      <c r="K173" s="39"/>
      <c r="L173" s="39"/>
      <c r="M173" s="39"/>
    </row>
    <row r="174" spans="1:13" ht="12.75">
      <c r="A174" s="39"/>
      <c r="B174" s="39"/>
      <c r="C174" s="39"/>
      <c r="D174" s="39"/>
      <c r="E174" s="39"/>
      <c r="F174" s="39"/>
      <c r="G174" s="39"/>
      <c r="H174" s="39"/>
      <c r="I174" s="39"/>
      <c r="J174" s="42"/>
      <c r="K174" s="39"/>
      <c r="L174" s="39"/>
      <c r="M174" s="39"/>
    </row>
    <row r="175" spans="1:13" ht="12.75">
      <c r="A175" s="39" t="s">
        <v>6</v>
      </c>
      <c r="B175" s="39"/>
      <c r="C175" s="39"/>
      <c r="D175" s="41">
        <v>52937</v>
      </c>
      <c r="E175" s="41">
        <v>55354</v>
      </c>
      <c r="F175" s="41">
        <v>59447.2</v>
      </c>
      <c r="G175" s="41">
        <v>63210</v>
      </c>
      <c r="H175" s="41">
        <v>67578</v>
      </c>
      <c r="I175" s="39"/>
      <c r="J175" s="42">
        <f aca="true" t="shared" si="11" ref="J175:M176">(E175-D175)*100/D175</f>
        <v>4.565804635699038</v>
      </c>
      <c r="K175" s="42">
        <f t="shared" si="11"/>
        <v>7.394587563681029</v>
      </c>
      <c r="L175" s="42">
        <f t="shared" si="11"/>
        <v>6.329650513396768</v>
      </c>
      <c r="M175" s="42">
        <f t="shared" si="11"/>
        <v>6.910299003322259</v>
      </c>
    </row>
    <row r="176" spans="1:13" ht="12.75">
      <c r="A176" s="39" t="s">
        <v>7</v>
      </c>
      <c r="B176" s="39"/>
      <c r="C176" s="39"/>
      <c r="D176" s="41">
        <v>49259</v>
      </c>
      <c r="E176" s="41">
        <v>52353</v>
      </c>
      <c r="F176" s="41">
        <v>55997.3</v>
      </c>
      <c r="G176" s="41">
        <v>60945</v>
      </c>
      <c r="H176" s="41">
        <v>65981</v>
      </c>
      <c r="I176" s="39"/>
      <c r="J176" s="42">
        <f t="shared" si="11"/>
        <v>6.281085689924684</v>
      </c>
      <c r="K176" s="42">
        <f t="shared" si="11"/>
        <v>6.961014650545342</v>
      </c>
      <c r="L176" s="42">
        <f t="shared" si="11"/>
        <v>8.835604573791946</v>
      </c>
      <c r="M176" s="42">
        <f t="shared" si="11"/>
        <v>8.263188120436459</v>
      </c>
    </row>
    <row r="177" spans="1:13" ht="12.75">
      <c r="A177" s="39"/>
      <c r="B177" s="39"/>
      <c r="C177" s="39"/>
      <c r="D177" s="41"/>
      <c r="E177" s="41"/>
      <c r="F177" s="41"/>
      <c r="G177" s="41"/>
      <c r="H177" s="41"/>
      <c r="I177" s="39"/>
      <c r="J177" s="39"/>
      <c r="K177" s="39"/>
      <c r="L177" s="39"/>
      <c r="M177" s="39"/>
    </row>
    <row r="178" spans="1:13" ht="12.75">
      <c r="A178" s="39" t="s">
        <v>8</v>
      </c>
      <c r="B178" s="39"/>
      <c r="C178" s="39"/>
      <c r="D178" s="41">
        <f>D175-D176</f>
        <v>3678</v>
      </c>
      <c r="E178" s="41">
        <f>E175-E176</f>
        <v>3001</v>
      </c>
      <c r="F178" s="41">
        <f>F175-F176</f>
        <v>3449.899999999994</v>
      </c>
      <c r="G178" s="41">
        <f>G175-G176</f>
        <v>2265</v>
      </c>
      <c r="H178" s="41">
        <f>H175-H176</f>
        <v>1597</v>
      </c>
      <c r="I178" s="39"/>
      <c r="J178" s="39"/>
      <c r="K178" s="39"/>
      <c r="L178" s="39"/>
      <c r="M178" s="39"/>
    </row>
    <row r="179" spans="1:13" ht="12.75">
      <c r="A179" s="39"/>
      <c r="B179" s="39"/>
      <c r="C179" s="39"/>
      <c r="D179" s="41"/>
      <c r="E179" s="41"/>
      <c r="F179" s="41"/>
      <c r="G179" s="41"/>
      <c r="H179" s="41"/>
      <c r="I179" s="39"/>
      <c r="J179" s="39"/>
      <c r="K179" s="39"/>
      <c r="L179" s="39"/>
      <c r="M179" s="39"/>
    </row>
    <row r="180" spans="1:13" ht="12.75">
      <c r="A180" s="39" t="s">
        <v>9</v>
      </c>
      <c r="B180" s="39"/>
      <c r="C180" s="39"/>
      <c r="D180" s="41">
        <v>707</v>
      </c>
      <c r="E180" s="41">
        <v>593</v>
      </c>
      <c r="F180" s="41">
        <v>422</v>
      </c>
      <c r="G180" s="41">
        <v>297</v>
      </c>
      <c r="H180" s="41">
        <v>407</v>
      </c>
      <c r="I180" s="39"/>
      <c r="J180" s="42">
        <f aca="true" t="shared" si="12" ref="J180:M181">(E180-D180)*100/D180</f>
        <v>-16.124469589816126</v>
      </c>
      <c r="K180" s="42">
        <f t="shared" si="12"/>
        <v>-28.836424957841484</v>
      </c>
      <c r="L180" s="42">
        <f t="shared" si="12"/>
        <v>-29.620853080568722</v>
      </c>
      <c r="M180" s="42">
        <f t="shared" si="12"/>
        <v>37.03703703703704</v>
      </c>
    </row>
    <row r="181" spans="1:13" ht="12.75">
      <c r="A181" s="39" t="s">
        <v>10</v>
      </c>
      <c r="B181" s="39"/>
      <c r="C181" s="39"/>
      <c r="D181" s="41">
        <v>1356</v>
      </c>
      <c r="E181" s="41">
        <v>1397</v>
      </c>
      <c r="F181" s="41">
        <v>1522.2</v>
      </c>
      <c r="G181" s="41">
        <v>1719.5</v>
      </c>
      <c r="H181" s="41">
        <v>1671</v>
      </c>
      <c r="I181" s="39"/>
      <c r="J181" s="42">
        <f t="shared" si="12"/>
        <v>3.023598820058997</v>
      </c>
      <c r="K181" s="42">
        <f t="shared" si="12"/>
        <v>8.96206156048676</v>
      </c>
      <c r="L181" s="42">
        <f t="shared" si="12"/>
        <v>12.961503087636313</v>
      </c>
      <c r="M181" s="42">
        <f t="shared" si="12"/>
        <v>-2.820587380052341</v>
      </c>
    </row>
    <row r="182" spans="1:13" ht="12.75">
      <c r="A182" s="39" t="s">
        <v>11</v>
      </c>
      <c r="B182" s="39"/>
      <c r="C182" s="39"/>
      <c r="D182" s="41">
        <v>133</v>
      </c>
      <c r="E182" s="41">
        <v>-60</v>
      </c>
      <c r="F182" s="41">
        <v>82.9</v>
      </c>
      <c r="G182" s="41">
        <v>88</v>
      </c>
      <c r="H182" s="41">
        <v>147</v>
      </c>
      <c r="I182" s="39"/>
      <c r="J182" s="42"/>
      <c r="K182" s="42"/>
      <c r="L182" s="42"/>
      <c r="M182" s="42"/>
    </row>
    <row r="183" spans="1:13" ht="12.75">
      <c r="A183" s="39" t="s">
        <v>12</v>
      </c>
      <c r="B183" s="39"/>
      <c r="C183" s="39"/>
      <c r="D183" s="41"/>
      <c r="E183" s="41"/>
      <c r="F183" s="41"/>
      <c r="G183" s="41"/>
      <c r="H183" s="41"/>
      <c r="I183" s="39"/>
      <c r="J183" s="39"/>
      <c r="K183" s="39"/>
      <c r="L183" s="39"/>
      <c r="M183" s="39"/>
    </row>
    <row r="184" spans="1:13" ht="12.75">
      <c r="A184" s="39" t="s">
        <v>13</v>
      </c>
      <c r="B184" s="39"/>
      <c r="C184" s="39"/>
      <c r="D184" s="41">
        <f>D178-D180-D181</f>
        <v>1615</v>
      </c>
      <c r="E184" s="41">
        <f>E178-E180-E181</f>
        <v>1011</v>
      </c>
      <c r="F184" s="41">
        <f>F178-F180-F181</f>
        <v>1505.6999999999941</v>
      </c>
      <c r="G184" s="41">
        <f>G178-G180-G181</f>
        <v>248.5</v>
      </c>
      <c r="H184" s="41">
        <f>H178-H180-H181</f>
        <v>-481</v>
      </c>
      <c r="I184" s="39"/>
      <c r="J184" s="39"/>
      <c r="K184" s="39"/>
      <c r="L184" s="39"/>
      <c r="M184" s="39"/>
    </row>
    <row r="185" spans="1:13" ht="12.75">
      <c r="A185" s="39"/>
      <c r="B185" s="39"/>
      <c r="C185" s="39"/>
      <c r="D185" s="41"/>
      <c r="E185" s="41"/>
      <c r="F185" s="41"/>
      <c r="G185" s="41"/>
      <c r="H185" s="41"/>
      <c r="I185" s="39"/>
      <c r="J185" s="39"/>
      <c r="K185" s="39"/>
      <c r="L185" s="39"/>
      <c r="M185" s="39"/>
    </row>
    <row r="186" spans="1:13" ht="12.75">
      <c r="A186" s="39" t="s">
        <v>14</v>
      </c>
      <c r="B186" s="39"/>
      <c r="C186" s="39"/>
      <c r="D186" s="41"/>
      <c r="E186" s="41"/>
      <c r="F186" s="41"/>
      <c r="G186" s="41"/>
      <c r="H186" s="41"/>
      <c r="I186" s="39"/>
      <c r="J186" s="39"/>
      <c r="K186" s="39"/>
      <c r="L186" s="39"/>
      <c r="M186" s="39"/>
    </row>
    <row r="187" spans="1:13" ht="12.75">
      <c r="A187" s="39"/>
      <c r="B187" s="39"/>
      <c r="C187" s="39"/>
      <c r="D187" s="41"/>
      <c r="E187" s="41"/>
      <c r="F187" s="41"/>
      <c r="G187" s="41"/>
      <c r="H187" s="41"/>
      <c r="I187" s="39"/>
      <c r="J187" s="39"/>
      <c r="K187" s="39"/>
      <c r="L187" s="39"/>
      <c r="M187" s="39"/>
    </row>
    <row r="188" spans="1:13" ht="12.75">
      <c r="A188" s="39" t="s">
        <v>15</v>
      </c>
      <c r="B188" s="39"/>
      <c r="C188" s="39"/>
      <c r="D188" s="41">
        <v>3185</v>
      </c>
      <c r="E188" s="41">
        <v>3401</v>
      </c>
      <c r="F188" s="41">
        <v>3625.8</v>
      </c>
      <c r="G188" s="41">
        <v>4450</v>
      </c>
      <c r="H188" s="41">
        <v>4998</v>
      </c>
      <c r="I188" s="39"/>
      <c r="J188" s="42">
        <f aca="true" t="shared" si="13" ref="J188:M190">(E188-D188)*100/D188</f>
        <v>6.781789638932496</v>
      </c>
      <c r="K188" s="42">
        <f t="shared" si="13"/>
        <v>6.60982064098795</v>
      </c>
      <c r="L188" s="42">
        <f t="shared" si="13"/>
        <v>22.731535109493073</v>
      </c>
      <c r="M188" s="42">
        <f t="shared" si="13"/>
        <v>12.314606741573034</v>
      </c>
    </row>
    <row r="189" spans="1:13" ht="12.75">
      <c r="A189" s="39" t="s">
        <v>35</v>
      </c>
      <c r="B189" s="39"/>
      <c r="C189" s="39"/>
      <c r="D189" s="41">
        <v>3002</v>
      </c>
      <c r="E189" s="41">
        <v>3253</v>
      </c>
      <c r="F189" s="41">
        <v>3363.7</v>
      </c>
      <c r="G189" s="41">
        <v>4018</v>
      </c>
      <c r="H189" s="41">
        <v>4455</v>
      </c>
      <c r="I189" s="39"/>
      <c r="J189" s="42">
        <f t="shared" si="13"/>
        <v>8.361092604930047</v>
      </c>
      <c r="K189" s="42">
        <f t="shared" si="13"/>
        <v>3.4030126037503785</v>
      </c>
      <c r="L189" s="42">
        <f t="shared" si="13"/>
        <v>19.451794155245718</v>
      </c>
      <c r="M189" s="42">
        <f t="shared" si="13"/>
        <v>10.876057740169239</v>
      </c>
    </row>
    <row r="190" spans="1:13" ht="12.75">
      <c r="A190" s="39" t="s">
        <v>17</v>
      </c>
      <c r="B190" s="39"/>
      <c r="C190" s="39"/>
      <c r="D190" s="41">
        <v>652</v>
      </c>
      <c r="E190" s="41">
        <v>440</v>
      </c>
      <c r="F190" s="41">
        <v>628.2</v>
      </c>
      <c r="G190" s="41">
        <v>749</v>
      </c>
      <c r="H190" s="41">
        <v>970</v>
      </c>
      <c r="I190" s="39"/>
      <c r="J190" s="42">
        <f t="shared" si="13"/>
        <v>-32.515337423312886</v>
      </c>
      <c r="K190" s="42">
        <f t="shared" si="13"/>
        <v>42.77272727272728</v>
      </c>
      <c r="L190" s="42">
        <f t="shared" si="13"/>
        <v>19.229544730977388</v>
      </c>
      <c r="M190" s="42">
        <f t="shared" si="13"/>
        <v>29.506008010680908</v>
      </c>
    </row>
    <row r="191" spans="1:13" ht="12.75">
      <c r="A191" s="39" t="s">
        <v>18</v>
      </c>
      <c r="B191" s="39"/>
      <c r="C191" s="39"/>
      <c r="D191" s="43"/>
      <c r="E191" s="43"/>
      <c r="F191" s="43"/>
      <c r="G191" s="43"/>
      <c r="H191" s="39"/>
      <c r="I191" s="39"/>
      <c r="J191" s="39"/>
      <c r="K191" s="39"/>
      <c r="L191" s="39"/>
      <c r="M191" s="39"/>
    </row>
    <row r="192" spans="1:13" ht="12.75">
      <c r="A192" s="39"/>
      <c r="B192" s="39"/>
      <c r="C192" s="39"/>
      <c r="D192" s="43"/>
      <c r="E192" s="43"/>
      <c r="F192" s="43"/>
      <c r="G192" s="43"/>
      <c r="H192" s="39"/>
      <c r="I192" s="39"/>
      <c r="J192" s="39"/>
      <c r="K192" s="39"/>
      <c r="L192" s="39"/>
      <c r="M192" s="39"/>
    </row>
    <row r="193" spans="1:13" ht="12.75">
      <c r="A193" s="39" t="s">
        <v>19</v>
      </c>
      <c r="B193" s="39"/>
      <c r="C193" s="39"/>
      <c r="D193" s="43"/>
      <c r="E193" s="43"/>
      <c r="F193" s="43"/>
      <c r="G193" s="43"/>
      <c r="H193" s="39"/>
      <c r="I193" s="39"/>
      <c r="J193" s="39"/>
      <c r="K193" s="39"/>
      <c r="L193" s="39"/>
      <c r="M193" s="39"/>
    </row>
    <row r="194" spans="1:13" ht="12.75">
      <c r="A194" s="39"/>
      <c r="B194" s="39"/>
      <c r="C194" s="39"/>
      <c r="D194" s="43"/>
      <c r="E194" s="43"/>
      <c r="F194" s="43"/>
      <c r="G194" s="43"/>
      <c r="H194" s="39"/>
      <c r="I194" s="39"/>
      <c r="J194" s="39"/>
      <c r="K194" s="39"/>
      <c r="L194" s="39"/>
      <c r="M194" s="39"/>
    </row>
    <row r="195" spans="1:13" ht="12.75">
      <c r="A195" s="39" t="s">
        <v>20</v>
      </c>
      <c r="B195" s="39"/>
      <c r="C195" s="39"/>
      <c r="D195" s="43">
        <f>D178-D180-D188+D190</f>
        <v>438</v>
      </c>
      <c r="E195" s="43">
        <f>E178-E180-E188+E190</f>
        <v>-553</v>
      </c>
      <c r="F195" s="43">
        <f>F178-F180-F188+F190</f>
        <v>30.299999999994043</v>
      </c>
      <c r="G195" s="43">
        <f>G178-G180-G188+G190</f>
        <v>-1733</v>
      </c>
      <c r="H195" s="43">
        <f>H178-H180-H188+H190</f>
        <v>-2838</v>
      </c>
      <c r="I195" s="39"/>
      <c r="J195" s="39"/>
      <c r="K195" s="39"/>
      <c r="L195" s="39"/>
      <c r="M195" s="39"/>
    </row>
    <row r="196" spans="1:13" ht="12.75">
      <c r="A196" s="39" t="s">
        <v>21</v>
      </c>
      <c r="B196" s="39"/>
      <c r="C196" s="39"/>
      <c r="D196" s="43"/>
      <c r="E196" s="43"/>
      <c r="F196" s="43"/>
      <c r="G196" s="43"/>
      <c r="H196" s="43"/>
      <c r="I196" s="39"/>
      <c r="J196" s="39"/>
      <c r="K196" s="39"/>
      <c r="L196" s="39"/>
      <c r="M196" s="39"/>
    </row>
    <row r="197" spans="1:13" ht="12.75">
      <c r="A197" s="39" t="s">
        <v>22</v>
      </c>
      <c r="B197" s="39"/>
      <c r="C197" s="39"/>
      <c r="D197" s="41">
        <v>1957</v>
      </c>
      <c r="E197" s="41">
        <v>1659</v>
      </c>
      <c r="F197" s="41">
        <v>2099.2</v>
      </c>
      <c r="G197" s="41">
        <v>1888</v>
      </c>
      <c r="H197" s="41">
        <v>3469</v>
      </c>
      <c r="I197" s="39"/>
      <c r="J197" s="42">
        <f>(E197-D197)*100/D197</f>
        <v>-15.227388860500767</v>
      </c>
      <c r="K197" s="42">
        <f>(F197-E197)*100/E197</f>
        <v>26.53405666063893</v>
      </c>
      <c r="L197" s="42">
        <f>(G197-F197)*100/F197</f>
        <v>-10.06097560975609</v>
      </c>
      <c r="M197" s="42">
        <f>(H197-G197)*100/G197</f>
        <v>83.73940677966101</v>
      </c>
    </row>
    <row r="198" spans="1:13" ht="12.75">
      <c r="A198" s="39" t="s">
        <v>23</v>
      </c>
      <c r="B198" s="39"/>
      <c r="C198" s="39"/>
      <c r="D198" s="41">
        <f>D197+D190+D184-D188+D182</f>
        <v>1172</v>
      </c>
      <c r="E198" s="41">
        <f>E197+E190+E184-E188+E182</f>
        <v>-351</v>
      </c>
      <c r="F198" s="41">
        <f>F197+F190+F184-F188+F182</f>
        <v>690.1999999999938</v>
      </c>
      <c r="G198" s="41">
        <f>G197+G190+G184-G188+G182</f>
        <v>-1476.5</v>
      </c>
      <c r="H198" s="41">
        <f>H197+H190+H184-H188+H182</f>
        <v>-893</v>
      </c>
      <c r="I198" s="39"/>
      <c r="J198" s="39"/>
      <c r="K198" s="39"/>
      <c r="L198" s="39"/>
      <c r="M198" s="39"/>
    </row>
    <row r="199" spans="1:13" ht="12.75">
      <c r="A199" s="39" t="s">
        <v>24</v>
      </c>
      <c r="B199" s="39"/>
      <c r="C199" s="39"/>
      <c r="D199" s="43"/>
      <c r="E199" s="43"/>
      <c r="F199" s="43"/>
      <c r="G199" s="43"/>
      <c r="H199" s="43"/>
      <c r="I199" s="39"/>
      <c r="J199" s="39"/>
      <c r="K199" s="39"/>
      <c r="L199" s="39"/>
      <c r="M199" s="39"/>
    </row>
    <row r="200" spans="1:13" ht="12.75">
      <c r="A200" s="39"/>
      <c r="B200" s="39"/>
      <c r="C200" s="39"/>
      <c r="D200" s="43"/>
      <c r="E200" s="43"/>
      <c r="F200" s="43"/>
      <c r="G200" s="43"/>
      <c r="H200" s="43"/>
      <c r="I200" s="39"/>
      <c r="J200" s="42"/>
      <c r="K200" s="39"/>
      <c r="L200" s="39"/>
      <c r="M200" s="39"/>
    </row>
    <row r="201" spans="1:13" ht="12.75">
      <c r="A201" s="39" t="s">
        <v>25</v>
      </c>
      <c r="B201" s="39"/>
      <c r="C201" s="39"/>
      <c r="D201" s="43"/>
      <c r="E201" s="43"/>
      <c r="F201" s="43"/>
      <c r="G201" s="43"/>
      <c r="H201" s="43"/>
      <c r="I201" s="39"/>
      <c r="J201" s="42"/>
      <c r="K201" s="39"/>
      <c r="L201" s="39"/>
      <c r="M201" s="39"/>
    </row>
    <row r="202" spans="1:13" ht="12.75">
      <c r="A202" s="39"/>
      <c r="B202" s="39"/>
      <c r="C202" s="39"/>
      <c r="D202" s="43"/>
      <c r="E202" s="43"/>
      <c r="F202" s="43"/>
      <c r="G202" s="43"/>
      <c r="H202" s="43"/>
      <c r="I202" s="39"/>
      <c r="J202" s="42"/>
      <c r="K202" s="39"/>
      <c r="L202" s="39"/>
      <c r="M202" s="39"/>
    </row>
    <row r="203" spans="1:13" ht="12.75">
      <c r="A203" s="39" t="s">
        <v>26</v>
      </c>
      <c r="B203" s="39"/>
      <c r="C203" s="39"/>
      <c r="D203" s="42">
        <f>D178*100/D175</f>
        <v>6.947881443980581</v>
      </c>
      <c r="E203" s="42">
        <f>E178*100/E175</f>
        <v>5.421469089858005</v>
      </c>
      <c r="F203" s="42">
        <f>F178*100/F175</f>
        <v>5.803301080622795</v>
      </c>
      <c r="G203" s="42">
        <f>G178*100/G175</f>
        <v>3.583293782629331</v>
      </c>
      <c r="H203" s="42">
        <f>H178*100/H175</f>
        <v>2.3631951226730594</v>
      </c>
      <c r="I203" s="39"/>
      <c r="J203" s="42"/>
      <c r="K203" s="39"/>
      <c r="L203" s="39"/>
      <c r="M203" s="39"/>
    </row>
    <row r="204" spans="1:13" ht="12.75">
      <c r="A204" s="39" t="s">
        <v>27</v>
      </c>
      <c r="B204" s="39"/>
      <c r="C204" s="39"/>
      <c r="D204" s="42">
        <f>(D180+D181)*100/D175</f>
        <v>3.897085214500255</v>
      </c>
      <c r="E204" s="42">
        <f>(E180+E181)*100/E175</f>
        <v>3.5950428153340317</v>
      </c>
      <c r="F204" s="42">
        <f>(F180+F181)*100/F175</f>
        <v>3.270465219556178</v>
      </c>
      <c r="G204" s="42">
        <f>(G180+G181)*100/G175</f>
        <v>3.19015978484417</v>
      </c>
      <c r="H204" s="42">
        <f>(H180+H181)*100/H175</f>
        <v>3.074965225369203</v>
      </c>
      <c r="I204" s="39"/>
      <c r="J204" s="42"/>
      <c r="K204" s="39"/>
      <c r="L204" s="39"/>
      <c r="M204" s="39"/>
    </row>
    <row r="205" spans="1:13" ht="12.75">
      <c r="A205" s="39" t="s">
        <v>28</v>
      </c>
      <c r="B205" s="39"/>
      <c r="C205" s="39"/>
      <c r="D205" s="42">
        <f>D184*100/D175</f>
        <v>3.0507962294803255</v>
      </c>
      <c r="E205" s="42">
        <f>E184*100/E175</f>
        <v>1.826426274523973</v>
      </c>
      <c r="F205" s="42">
        <f>F184*100/F175</f>
        <v>2.5328358610666175</v>
      </c>
      <c r="G205" s="42">
        <f>G184*100/G175</f>
        <v>0.39313399778516056</v>
      </c>
      <c r="H205" s="42">
        <f>H184*100/H175</f>
        <v>-0.7117701026961437</v>
      </c>
      <c r="I205" s="39"/>
      <c r="J205" s="42"/>
      <c r="K205" s="39"/>
      <c r="L205" s="39"/>
      <c r="M205" s="39"/>
    </row>
    <row r="206" spans="1:13" ht="12.75">
      <c r="A206" s="39" t="s">
        <v>29</v>
      </c>
      <c r="B206" s="39"/>
      <c r="C206" s="39"/>
      <c r="D206" s="42">
        <f>D188*100/D175</f>
        <v>6.01658575287606</v>
      </c>
      <c r="E206" s="42">
        <f>E188*100/E175</f>
        <v>6.144090761281931</v>
      </c>
      <c r="F206" s="42">
        <f>F188*100/F175</f>
        <v>6.099193906525455</v>
      </c>
      <c r="G206" s="42">
        <f>G188*100/G175</f>
        <v>7.040025312450561</v>
      </c>
      <c r="H206" s="42">
        <f>H188*100/H175</f>
        <v>7.395898073337476</v>
      </c>
      <c r="I206" s="39"/>
      <c r="J206" s="42"/>
      <c r="K206" s="39"/>
      <c r="L206" s="39"/>
      <c r="M206" s="39"/>
    </row>
    <row r="207" spans="1:13" ht="12.75">
      <c r="A207" s="39" t="s">
        <v>30</v>
      </c>
      <c r="B207" s="39"/>
      <c r="C207" s="39"/>
      <c r="D207" s="42">
        <f>D195*100/D175</f>
        <v>0.8273986058900202</v>
      </c>
      <c r="E207" s="42">
        <f>E195*100/E175</f>
        <v>-0.9990244607435776</v>
      </c>
      <c r="F207" s="42">
        <f>F195*100/F175</f>
        <v>0.050969599913863135</v>
      </c>
      <c r="G207" s="42">
        <f>G195*100/G175</f>
        <v>-2.741654801455466</v>
      </c>
      <c r="H207" s="42">
        <f>H195*100/H175</f>
        <v>-4.199591583059576</v>
      </c>
      <c r="I207" s="39"/>
      <c r="J207" s="42"/>
      <c r="K207" s="39"/>
      <c r="L207" s="39"/>
      <c r="M207" s="39"/>
    </row>
    <row r="208" spans="1:13" ht="12.75">
      <c r="A208" s="33" t="s">
        <v>31</v>
      </c>
      <c r="B208" s="33"/>
      <c r="C208" s="33"/>
      <c r="D208" s="45">
        <f>D197*100/D188</f>
        <v>61.444270015698585</v>
      </c>
      <c r="E208" s="45">
        <f>E197*100/E188</f>
        <v>48.779770655689504</v>
      </c>
      <c r="F208" s="45">
        <f>F197*100/F188</f>
        <v>57.89618842738153</v>
      </c>
      <c r="G208" s="45">
        <f>G197*100/G188</f>
        <v>42.42696629213483</v>
      </c>
      <c r="H208" s="45">
        <f>H197*100/H188</f>
        <v>69.4077631052421</v>
      </c>
      <c r="I208" s="33"/>
      <c r="J208" s="45"/>
      <c r="K208" s="33"/>
      <c r="L208" s="33"/>
      <c r="M208" s="33"/>
    </row>
    <row r="209" spans="1:13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2.75">
      <c r="A211" s="46"/>
      <c r="B211" s="46"/>
      <c r="C211" s="46"/>
      <c r="D211" s="46"/>
      <c r="E211" s="46"/>
      <c r="F211" s="68"/>
      <c r="G211" s="68"/>
      <c r="H211" s="68"/>
      <c r="I211" s="46"/>
      <c r="J211" s="46"/>
      <c r="K211" s="46"/>
      <c r="L211" s="46"/>
      <c r="M211" s="46"/>
    </row>
    <row r="212" spans="1:13" ht="12.75">
      <c r="A212" s="46"/>
      <c r="B212" s="46"/>
      <c r="C212" s="46"/>
      <c r="D212" s="46"/>
      <c r="E212" s="46"/>
      <c r="F212" s="47"/>
      <c r="G212" s="47"/>
      <c r="H212" s="47"/>
      <c r="I212" s="46"/>
      <c r="J212" s="46"/>
      <c r="K212" s="46"/>
      <c r="L212" s="46"/>
      <c r="M212" s="46"/>
    </row>
    <row r="213" spans="1:13" ht="12.75">
      <c r="A213" s="46"/>
      <c r="B213" s="46"/>
      <c r="C213" s="46"/>
      <c r="D213" s="46"/>
      <c r="E213" s="46"/>
      <c r="F213" s="47"/>
      <c r="G213" s="47"/>
      <c r="H213" s="47"/>
      <c r="I213" s="46"/>
      <c r="J213" s="46"/>
      <c r="K213" s="46"/>
      <c r="L213" s="46"/>
      <c r="M213" s="46"/>
    </row>
    <row r="214" spans="1:13" ht="12.75">
      <c r="A214" s="46"/>
      <c r="B214" s="46"/>
      <c r="C214" s="46"/>
      <c r="D214" s="46"/>
      <c r="E214" s="46"/>
      <c r="F214" s="47"/>
      <c r="G214" s="47"/>
      <c r="H214" s="47"/>
      <c r="I214" s="46"/>
      <c r="J214" s="46"/>
      <c r="K214" s="46"/>
      <c r="L214" s="46"/>
      <c r="M214" s="46"/>
    </row>
    <row r="215" spans="1:13" ht="12.75">
      <c r="A215" s="46"/>
      <c r="B215" s="46"/>
      <c r="C215" s="46"/>
      <c r="D215" s="46"/>
      <c r="E215" s="46"/>
      <c r="F215" s="47"/>
      <c r="G215" s="47"/>
      <c r="H215" s="47"/>
      <c r="I215" s="46"/>
      <c r="J215" s="46"/>
      <c r="K215" s="46"/>
      <c r="L215" s="46"/>
      <c r="M215" s="46"/>
    </row>
    <row r="216" spans="1:13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2.75">
      <c r="A243" s="46"/>
      <c r="B243" s="46"/>
      <c r="C243" s="46"/>
      <c r="D243" s="46"/>
      <c r="E243" s="46"/>
      <c r="F243" s="68"/>
      <c r="G243" s="68"/>
      <c r="H243" s="68"/>
      <c r="I243" s="46"/>
      <c r="J243" s="46"/>
      <c r="K243" s="46"/>
      <c r="L243" s="46"/>
      <c r="M243" s="46"/>
    </row>
    <row r="244" spans="1:13" ht="12.75">
      <c r="A244" s="46"/>
      <c r="B244" s="46"/>
      <c r="C244" s="46"/>
      <c r="D244" s="46"/>
      <c r="E244" s="46"/>
      <c r="F244" s="47"/>
      <c r="G244" s="47"/>
      <c r="H244" s="47"/>
      <c r="I244" s="46"/>
      <c r="J244" s="46"/>
      <c r="K244" s="46"/>
      <c r="L244" s="46"/>
      <c r="M244" s="46"/>
    </row>
    <row r="245" spans="1:13" ht="12.75">
      <c r="A245" s="46"/>
      <c r="B245" s="46"/>
      <c r="C245" s="46"/>
      <c r="D245" s="46"/>
      <c r="E245" s="46"/>
      <c r="F245" s="47"/>
      <c r="G245" s="47"/>
      <c r="H245" s="47"/>
      <c r="I245" s="46"/>
      <c r="J245" s="46"/>
      <c r="K245" s="46"/>
      <c r="L245" s="46"/>
      <c r="M245" s="46"/>
    </row>
    <row r="246" spans="1:13" ht="12.75">
      <c r="A246" s="46"/>
      <c r="B246" s="46"/>
      <c r="C246" s="46"/>
      <c r="D246" s="46"/>
      <c r="E246" s="46"/>
      <c r="F246" s="47"/>
      <c r="G246" s="47"/>
      <c r="H246" s="47"/>
      <c r="I246" s="46"/>
      <c r="J246" s="46"/>
      <c r="K246" s="46"/>
      <c r="L246" s="46"/>
      <c r="M246" s="46"/>
    </row>
    <row r="247" spans="1:13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2.75">
      <c r="A248" s="46"/>
      <c r="B248" s="46"/>
      <c r="C248" s="46"/>
      <c r="D248" s="46"/>
      <c r="E248" s="46"/>
      <c r="F248" s="47"/>
      <c r="G248" s="47"/>
      <c r="H248" s="47"/>
      <c r="I248" s="46"/>
      <c r="J248" s="46"/>
      <c r="K248" s="46"/>
      <c r="L248" s="46"/>
      <c r="M248" s="46"/>
    </row>
    <row r="249" spans="1:13" ht="12.75">
      <c r="A249" s="46"/>
      <c r="B249" s="46"/>
      <c r="C249" s="46"/>
      <c r="D249" s="46"/>
      <c r="E249" s="46"/>
      <c r="F249" s="47"/>
      <c r="G249" s="47"/>
      <c r="H249" s="47"/>
      <c r="I249" s="46"/>
      <c r="J249" s="46"/>
      <c r="K249" s="46"/>
      <c r="L249" s="46"/>
      <c r="M249" s="46"/>
    </row>
    <row r="250" spans="1:13" ht="12.75">
      <c r="A250" s="46"/>
      <c r="B250" s="46"/>
      <c r="C250" s="46"/>
      <c r="D250" s="46"/>
      <c r="E250" s="46"/>
      <c r="F250" s="47"/>
      <c r="G250" s="47"/>
      <c r="H250" s="47"/>
      <c r="I250" s="46"/>
      <c r="J250" s="46"/>
      <c r="K250" s="46"/>
      <c r="L250" s="46"/>
      <c r="M250" s="46"/>
    </row>
    <row r="251" spans="1:13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2.75">
      <c r="A252" s="46"/>
      <c r="B252" s="46"/>
      <c r="C252" s="46"/>
      <c r="D252" s="46"/>
      <c r="E252" s="46"/>
      <c r="F252" s="47"/>
      <c r="G252" s="47"/>
      <c r="H252" s="47"/>
      <c r="I252" s="46"/>
      <c r="J252" s="46"/>
      <c r="K252" s="46"/>
      <c r="L252" s="46"/>
      <c r="M252" s="46"/>
    </row>
    <row r="253" spans="1:13" ht="12.75">
      <c r="A253" s="46"/>
      <c r="B253" s="46"/>
      <c r="C253" s="46"/>
      <c r="D253" s="46"/>
      <c r="E253" s="46"/>
      <c r="F253" s="47"/>
      <c r="G253" s="47"/>
      <c r="H253" s="47"/>
      <c r="I253" s="46"/>
      <c r="J253" s="46"/>
      <c r="K253" s="46"/>
      <c r="L253" s="46"/>
      <c r="M253" s="46"/>
    </row>
    <row r="254" spans="1:13" ht="12.75">
      <c r="A254" s="46"/>
      <c r="B254" s="46"/>
      <c r="C254" s="46"/>
      <c r="D254" s="46"/>
      <c r="E254" s="46"/>
      <c r="F254" s="47"/>
      <c r="G254" s="47"/>
      <c r="H254" s="47"/>
      <c r="I254" s="46"/>
      <c r="J254" s="46"/>
      <c r="K254" s="46"/>
      <c r="L254" s="46"/>
      <c r="M254" s="46"/>
    </row>
    <row r="255" spans="1:13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2.75">
      <c r="A256" s="46"/>
      <c r="B256" s="46"/>
      <c r="C256" s="46"/>
      <c r="D256" s="46"/>
      <c r="E256" s="46"/>
      <c r="F256" s="47"/>
      <c r="G256" s="47"/>
      <c r="H256" s="47"/>
      <c r="I256" s="46"/>
      <c r="J256" s="46"/>
      <c r="K256" s="46"/>
      <c r="L256" s="46"/>
      <c r="M256" s="46"/>
    </row>
    <row r="257" spans="1:13" ht="12.75">
      <c r="A257" s="46"/>
      <c r="B257" s="46"/>
      <c r="C257" s="46"/>
      <c r="D257" s="46"/>
      <c r="E257" s="46"/>
      <c r="F257" s="47"/>
      <c r="G257" s="47"/>
      <c r="H257" s="47"/>
      <c r="I257" s="46"/>
      <c r="J257" s="46"/>
      <c r="K257" s="46"/>
      <c r="L257" s="46"/>
      <c r="M257" s="46"/>
    </row>
    <row r="258" spans="1:13" ht="12.75">
      <c r="A258" s="46"/>
      <c r="B258" s="46"/>
      <c r="C258" s="46"/>
      <c r="D258" s="46"/>
      <c r="E258" s="46"/>
      <c r="F258" s="47"/>
      <c r="G258" s="47"/>
      <c r="H258" s="47"/>
      <c r="I258" s="46"/>
      <c r="J258" s="46"/>
      <c r="K258" s="46"/>
      <c r="L258" s="46"/>
      <c r="M258" s="46"/>
    </row>
    <row r="259" spans="1:13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2.75">
      <c r="A280" s="46"/>
      <c r="B280" s="46"/>
      <c r="C280" s="46"/>
      <c r="D280" s="46"/>
      <c r="E280" s="46"/>
      <c r="F280" s="68"/>
      <c r="G280" s="68"/>
      <c r="H280" s="68"/>
      <c r="I280" s="46"/>
      <c r="J280" s="46"/>
      <c r="K280" s="46"/>
      <c r="L280" s="46"/>
      <c r="M280" s="46"/>
    </row>
    <row r="281" spans="1:13" ht="12.75">
      <c r="A281" s="46"/>
      <c r="B281" s="46"/>
      <c r="C281" s="46"/>
      <c r="D281" s="46"/>
      <c r="E281" s="46"/>
      <c r="F281" s="47"/>
      <c r="G281" s="47"/>
      <c r="H281" s="47"/>
      <c r="I281" s="46"/>
      <c r="J281" s="46"/>
      <c r="K281" s="46"/>
      <c r="L281" s="46"/>
      <c r="M281" s="46"/>
    </row>
    <row r="282" spans="1:13" ht="12.75">
      <c r="A282" s="46"/>
      <c r="B282" s="46"/>
      <c r="C282" s="46"/>
      <c r="D282" s="46"/>
      <c r="E282" s="46"/>
      <c r="F282" s="47"/>
      <c r="G282" s="47"/>
      <c r="H282" s="47"/>
      <c r="I282" s="46"/>
      <c r="J282" s="46"/>
      <c r="K282" s="46"/>
      <c r="L282" s="46"/>
      <c r="M282" s="46"/>
    </row>
    <row r="283" spans="1:13" ht="12.75">
      <c r="A283" s="46"/>
      <c r="B283" s="46"/>
      <c r="C283" s="46"/>
      <c r="D283" s="46"/>
      <c r="E283" s="46"/>
      <c r="F283" s="47"/>
      <c r="G283" s="47"/>
      <c r="H283" s="47"/>
      <c r="I283" s="46"/>
      <c r="J283" s="46"/>
      <c r="K283" s="46"/>
      <c r="L283" s="46"/>
      <c r="M283" s="46"/>
    </row>
    <row r="284" spans="1:13" ht="12.75">
      <c r="A284" s="46"/>
      <c r="B284" s="46"/>
      <c r="C284" s="46"/>
      <c r="D284" s="46"/>
      <c r="E284" s="46"/>
      <c r="F284" s="47"/>
      <c r="G284" s="47"/>
      <c r="H284" s="47"/>
      <c r="I284" s="46"/>
      <c r="J284" s="46"/>
      <c r="K284" s="46"/>
      <c r="L284" s="46"/>
      <c r="M284" s="46"/>
    </row>
  </sheetData>
  <printOptions/>
  <pageMargins left="0.7874015748031497" right="0.7874015748031497" top="0.984251968503937" bottom="0.984251968503937" header="0.5118110236220472" footer="0.5118110236220472"/>
  <pageSetup firstPageNumber="8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C1">
      <selection activeCell="B8" sqref="B8"/>
    </sheetView>
  </sheetViews>
  <sheetFormatPr defaultColWidth="11.421875" defaultRowHeight="12.75"/>
  <cols>
    <col min="1" max="1" width="8.00390625" style="8" customWidth="1"/>
    <col min="2" max="2" width="40.140625" style="8" customWidth="1"/>
    <col min="3" max="3" width="6.140625" style="8" customWidth="1"/>
    <col min="4" max="4" width="4.8515625" style="8" customWidth="1"/>
    <col min="5" max="5" width="6.28125" style="8" customWidth="1"/>
    <col min="6" max="6" width="2.421875" style="8" customWidth="1"/>
    <col min="7" max="7" width="5.28125" style="8" customWidth="1"/>
    <col min="8" max="8" width="4.8515625" style="8" customWidth="1"/>
    <col min="9" max="9" width="5.140625" style="8" customWidth="1"/>
    <col min="10" max="10" width="2.8515625" style="8" customWidth="1"/>
    <col min="11" max="11" width="6.140625" style="8" customWidth="1"/>
    <col min="12" max="12" width="4.8515625" style="8" customWidth="1"/>
    <col min="13" max="13" width="5.7109375" style="8" customWidth="1"/>
    <col min="14" max="14" width="3.8515625" style="8" customWidth="1"/>
    <col min="15" max="15" width="5.28125" style="8" customWidth="1"/>
    <col min="16" max="16" width="4.8515625" style="8" customWidth="1"/>
    <col min="17" max="17" width="5.421875" style="8" customWidth="1"/>
  </cols>
  <sheetData>
    <row r="1" ht="12.75">
      <c r="A1" s="7" t="s">
        <v>40</v>
      </c>
    </row>
    <row r="2" spans="1:2" ht="12.75">
      <c r="A2" s="9" t="s">
        <v>41</v>
      </c>
      <c r="B2" s="10"/>
    </row>
    <row r="3" spans="1:17" ht="12.75">
      <c r="A3" s="11" t="s">
        <v>42</v>
      </c>
      <c r="B3" s="11" t="s">
        <v>43</v>
      </c>
      <c r="C3" s="12" t="s">
        <v>44</v>
      </c>
      <c r="D3" s="12"/>
      <c r="E3" s="12"/>
      <c r="F3" s="13"/>
      <c r="G3" s="12" t="s">
        <v>45</v>
      </c>
      <c r="H3" s="12"/>
      <c r="I3" s="12"/>
      <c r="J3" s="13"/>
      <c r="K3" s="12" t="s">
        <v>46</v>
      </c>
      <c r="L3" s="12"/>
      <c r="M3" s="12"/>
      <c r="N3" s="13"/>
      <c r="O3" s="12" t="s">
        <v>47</v>
      </c>
      <c r="P3" s="12"/>
      <c r="Q3" s="12"/>
    </row>
    <row r="4" spans="1:17" ht="12.75">
      <c r="A4" s="14"/>
      <c r="B4" s="14"/>
      <c r="C4" s="15"/>
      <c r="D4" s="14" t="s">
        <v>48</v>
      </c>
      <c r="E4" s="14" t="s">
        <v>49</v>
      </c>
      <c r="F4" s="14"/>
      <c r="G4" s="15"/>
      <c r="H4" s="14" t="s">
        <v>48</v>
      </c>
      <c r="I4" s="14" t="s">
        <v>49</v>
      </c>
      <c r="J4" s="14"/>
      <c r="K4" s="15"/>
      <c r="L4" s="14" t="s">
        <v>48</v>
      </c>
      <c r="M4" s="14" t="s">
        <v>49</v>
      </c>
      <c r="N4" s="14"/>
      <c r="O4" s="15"/>
      <c r="P4" s="14" t="s">
        <v>48</v>
      </c>
      <c r="Q4" s="14" t="s">
        <v>49</v>
      </c>
    </row>
    <row r="5" spans="1:17" ht="12.75">
      <c r="A5" s="14"/>
      <c r="B5" s="14"/>
      <c r="C5" s="14" t="s">
        <v>50</v>
      </c>
      <c r="D5" s="14" t="s">
        <v>51</v>
      </c>
      <c r="E5" s="14" t="s">
        <v>51</v>
      </c>
      <c r="F5" s="14"/>
      <c r="G5" s="14" t="s">
        <v>50</v>
      </c>
      <c r="H5" s="14" t="s">
        <v>51</v>
      </c>
      <c r="I5" s="14" t="s">
        <v>51</v>
      </c>
      <c r="J5" s="14"/>
      <c r="K5" s="14" t="s">
        <v>50</v>
      </c>
      <c r="L5" s="14" t="s">
        <v>51</v>
      </c>
      <c r="M5" s="14" t="s">
        <v>51</v>
      </c>
      <c r="N5" s="14"/>
      <c r="O5" s="14" t="s">
        <v>50</v>
      </c>
      <c r="P5" s="14" t="s">
        <v>51</v>
      </c>
      <c r="Q5" s="14" t="s">
        <v>51</v>
      </c>
    </row>
    <row r="6" spans="1:17" ht="12.75">
      <c r="A6" s="14"/>
      <c r="B6" s="14"/>
      <c r="C6" s="14">
        <v>1999</v>
      </c>
      <c r="D6" s="14">
        <v>1999</v>
      </c>
      <c r="E6" s="14" t="s">
        <v>52</v>
      </c>
      <c r="F6" s="14"/>
      <c r="G6" s="14">
        <v>1999</v>
      </c>
      <c r="H6" s="14">
        <v>1999</v>
      </c>
      <c r="I6" s="14" t="s">
        <v>52</v>
      </c>
      <c r="J6" s="14"/>
      <c r="K6" s="14">
        <v>1999</v>
      </c>
      <c r="L6" s="14">
        <v>1999</v>
      </c>
      <c r="M6" s="14" t="s">
        <v>52</v>
      </c>
      <c r="N6" s="14"/>
      <c r="O6" s="14">
        <v>1999</v>
      </c>
      <c r="P6" s="14">
        <v>1999</v>
      </c>
      <c r="Q6" s="14" t="s">
        <v>52</v>
      </c>
    </row>
    <row r="7" spans="1:17" ht="12.75">
      <c r="A7" s="16"/>
      <c r="B7" s="16"/>
      <c r="C7" s="17" t="s">
        <v>53</v>
      </c>
      <c r="D7" s="17" t="s">
        <v>54</v>
      </c>
      <c r="E7" s="17" t="s">
        <v>54</v>
      </c>
      <c r="F7" s="17"/>
      <c r="G7" s="17" t="s">
        <v>53</v>
      </c>
      <c r="H7" s="17" t="s">
        <v>54</v>
      </c>
      <c r="I7" s="17" t="s">
        <v>54</v>
      </c>
      <c r="J7" s="17"/>
      <c r="K7" s="17" t="s">
        <v>53</v>
      </c>
      <c r="L7" s="17" t="s">
        <v>54</v>
      </c>
      <c r="M7" s="17" t="s">
        <v>54</v>
      </c>
      <c r="N7" s="17"/>
      <c r="O7" s="17" t="s">
        <v>53</v>
      </c>
      <c r="P7" s="17" t="s">
        <v>54</v>
      </c>
      <c r="Q7" s="17" t="s">
        <v>54</v>
      </c>
    </row>
    <row r="8" ht="12.75">
      <c r="J8" s="18"/>
    </row>
    <row r="9" spans="1:17" ht="12.75">
      <c r="A9" s="7" t="s">
        <v>55</v>
      </c>
      <c r="B9" s="7" t="s">
        <v>56</v>
      </c>
      <c r="C9" s="19">
        <v>12202.287</v>
      </c>
      <c r="D9" s="20">
        <v>5.802634455818847</v>
      </c>
      <c r="E9" s="20">
        <v>11.293558815602438</v>
      </c>
      <c r="F9" s="7"/>
      <c r="G9" s="19">
        <v>1831.053</v>
      </c>
      <c r="H9" s="20">
        <v>2.87050360422761</v>
      </c>
      <c r="I9" s="20">
        <v>-1.8505802762362469</v>
      </c>
      <c r="J9" s="7"/>
      <c r="K9" s="19">
        <v>8994.712</v>
      </c>
      <c r="L9" s="20">
        <v>7.581031175631138</v>
      </c>
      <c r="M9" s="20">
        <v>13.84116175113183</v>
      </c>
      <c r="N9" s="7"/>
      <c r="O9" s="19">
        <v>1376.522</v>
      </c>
      <c r="P9" s="20">
        <v>4.942171769911525</v>
      </c>
      <c r="Q9" s="20">
        <v>14.962029312552236</v>
      </c>
    </row>
    <row r="10" spans="1:17" ht="12.75">
      <c r="A10" s="8" t="s">
        <v>57</v>
      </c>
      <c r="B10" s="8" t="s">
        <v>58</v>
      </c>
      <c r="C10" s="5">
        <v>2872.8790000000004</v>
      </c>
      <c r="D10" s="6">
        <v>1.3661592021887696</v>
      </c>
      <c r="E10" s="21">
        <v>96.0996170674603</v>
      </c>
      <c r="G10" s="5">
        <v>352.617</v>
      </c>
      <c r="H10" s="6">
        <v>0.5527903175997239</v>
      </c>
      <c r="I10" s="21">
        <v>12.187292204218128</v>
      </c>
      <c r="K10" s="5">
        <v>2378.73</v>
      </c>
      <c r="L10" s="6">
        <v>2.004869782201927</v>
      </c>
      <c r="M10" s="21">
        <v>129.4926180660809</v>
      </c>
      <c r="O10" s="5">
        <v>141.532</v>
      </c>
      <c r="P10" s="6">
        <v>0.5081469492962103</v>
      </c>
      <c r="Q10" s="21">
        <v>23.952987336007435</v>
      </c>
    </row>
    <row r="11" spans="1:17" ht="12.75">
      <c r="A11" s="8" t="s">
        <v>59</v>
      </c>
      <c r="B11" s="8" t="s">
        <v>60</v>
      </c>
      <c r="C11" s="5">
        <v>4560.096</v>
      </c>
      <c r="D11" s="6">
        <v>2.1684926908735798</v>
      </c>
      <c r="E11" s="21">
        <v>3.4402927298656816</v>
      </c>
      <c r="G11" s="5">
        <v>622.332</v>
      </c>
      <c r="H11" s="6">
        <v>0.9756168985966964</v>
      </c>
      <c r="I11" s="21">
        <v>-5.974106815053651</v>
      </c>
      <c r="K11" s="5">
        <v>3359.84</v>
      </c>
      <c r="L11" s="6">
        <v>2.8317806934933016</v>
      </c>
      <c r="M11" s="21">
        <v>4.394989796146658</v>
      </c>
      <c r="O11" s="5">
        <v>577.924</v>
      </c>
      <c r="P11" s="6">
        <v>2.0749393601804753</v>
      </c>
      <c r="Q11" s="21">
        <v>9.420487420669176</v>
      </c>
    </row>
    <row r="12" spans="1:17" ht="12.75">
      <c r="A12" s="8" t="s">
        <v>61</v>
      </c>
      <c r="B12" s="8" t="s">
        <v>62</v>
      </c>
      <c r="C12" s="5">
        <v>1082.739</v>
      </c>
      <c r="D12" s="6">
        <v>0.5148820567864731</v>
      </c>
      <c r="E12" s="21">
        <v>-4.039467631880045</v>
      </c>
      <c r="G12" s="5">
        <v>162.746</v>
      </c>
      <c r="H12" s="6">
        <v>0.2551335103755198</v>
      </c>
      <c r="I12" s="21">
        <v>-0.8420257360109041</v>
      </c>
      <c r="K12" s="5">
        <v>864.677</v>
      </c>
      <c r="L12" s="6">
        <v>0.7287774521131088</v>
      </c>
      <c r="M12" s="21">
        <v>-5.345541204301215</v>
      </c>
      <c r="O12" s="5">
        <v>55.316</v>
      </c>
      <c r="P12" s="6">
        <v>0.19860283644171756</v>
      </c>
      <c r="Q12" s="21">
        <v>9.147592738752964</v>
      </c>
    </row>
    <row r="13" spans="1:17" ht="12.75">
      <c r="A13" s="8" t="s">
        <v>63</v>
      </c>
      <c r="B13" s="8" t="s">
        <v>64</v>
      </c>
      <c r="C13" s="5">
        <v>3641.0119999999997</v>
      </c>
      <c r="D13" s="6">
        <v>1.7314345815050811</v>
      </c>
      <c r="E13" s="21">
        <v>-5.202123715377162</v>
      </c>
      <c r="G13" s="5">
        <v>692.294</v>
      </c>
      <c r="H13" s="6">
        <v>1.0852948670437987</v>
      </c>
      <c r="I13" s="21">
        <v>-3.7103078014381747</v>
      </c>
      <c r="K13" s="5">
        <v>2346.968</v>
      </c>
      <c r="L13" s="6">
        <v>1.97809975196634</v>
      </c>
      <c r="M13" s="21">
        <v>-10.335682262307055</v>
      </c>
      <c r="O13" s="5">
        <v>601.75</v>
      </c>
      <c r="P13" s="6">
        <v>2.160482623993122</v>
      </c>
      <c r="Q13" s="21">
        <v>19.31411485483036</v>
      </c>
    </row>
    <row r="14" spans="1:17" ht="12.75">
      <c r="A14" s="8" t="s">
        <v>65</v>
      </c>
      <c r="C14" s="5">
        <v>45.561</v>
      </c>
      <c r="D14" s="6">
        <v>0.02166592446494354</v>
      </c>
      <c r="E14" s="21">
        <v>-62.49475217938904</v>
      </c>
      <c r="G14" s="5">
        <v>1.064</v>
      </c>
      <c r="H14" s="6">
        <v>0.001668010611870971</v>
      </c>
      <c r="I14" s="21">
        <v>-83.09769658459095</v>
      </c>
      <c r="K14" s="5">
        <v>44.497</v>
      </c>
      <c r="L14" s="6">
        <v>0.03750349585646086</v>
      </c>
      <c r="M14" s="21">
        <v>-61.36876649534658</v>
      </c>
      <c r="O14" s="5">
        <v>0</v>
      </c>
      <c r="P14" s="6">
        <v>0</v>
      </c>
      <c r="Q14" s="21"/>
    </row>
    <row r="15" spans="3:17" ht="12.75">
      <c r="C15" s="5"/>
      <c r="D15" s="6"/>
      <c r="E15" s="6"/>
      <c r="G15" s="5"/>
      <c r="H15" s="6"/>
      <c r="I15" s="6"/>
      <c r="K15" s="5"/>
      <c r="L15" s="6"/>
      <c r="M15" s="6"/>
      <c r="O15" s="5"/>
      <c r="P15" s="6"/>
      <c r="Q15" s="6"/>
    </row>
    <row r="16" spans="1:17" ht="12.75">
      <c r="A16" s="7" t="s">
        <v>66</v>
      </c>
      <c r="B16" s="7" t="s">
        <v>67</v>
      </c>
      <c r="C16" s="19">
        <v>59956.30099999999</v>
      </c>
      <c r="D16" s="20">
        <v>28.511417411018606</v>
      </c>
      <c r="E16" s="20">
        <v>5.989976965203418</v>
      </c>
      <c r="F16" s="7"/>
      <c r="G16" s="19">
        <v>14843.594</v>
      </c>
      <c r="H16" s="22">
        <v>23.26999277284236</v>
      </c>
      <c r="I16" s="20">
        <v>3.7286232933033405</v>
      </c>
      <c r="J16" s="7"/>
      <c r="K16" s="19">
        <v>39395.604999999996</v>
      </c>
      <c r="L16" s="20">
        <v>33.20387686541269</v>
      </c>
      <c r="M16" s="20">
        <v>7.18805469714676</v>
      </c>
      <c r="N16" s="7"/>
      <c r="O16" s="19">
        <v>5717.102</v>
      </c>
      <c r="P16" s="20">
        <v>20.526297516570544</v>
      </c>
      <c r="Q16" s="20">
        <v>3.8690673552631143</v>
      </c>
    </row>
    <row r="17" spans="1:17" ht="12.75">
      <c r="A17" s="8" t="s">
        <v>68</v>
      </c>
      <c r="B17" s="8" t="s">
        <v>69</v>
      </c>
      <c r="C17" s="5">
        <v>2476.399</v>
      </c>
      <c r="D17" s="6">
        <v>1.177618438556259</v>
      </c>
      <c r="E17" s="21">
        <v>-1.2229468871694007</v>
      </c>
      <c r="G17" s="5">
        <v>795.247</v>
      </c>
      <c r="H17" s="6">
        <v>1.2466921382129266</v>
      </c>
      <c r="I17" s="21">
        <v>-2.7344533539464195</v>
      </c>
      <c r="K17" s="5">
        <v>1520.761</v>
      </c>
      <c r="L17" s="6">
        <v>1.281746047197952</v>
      </c>
      <c r="M17" s="21">
        <v>-1.7657808263952461</v>
      </c>
      <c r="O17" s="5">
        <v>160.391</v>
      </c>
      <c r="P17" s="6">
        <v>0.575857031233703</v>
      </c>
      <c r="Q17" s="21">
        <v>13.46439536495988</v>
      </c>
    </row>
    <row r="18" spans="1:17" ht="12.75">
      <c r="A18" s="8" t="s">
        <v>70</v>
      </c>
      <c r="B18" s="8" t="s">
        <v>71</v>
      </c>
      <c r="C18" s="5">
        <v>27222.459</v>
      </c>
      <c r="D18" s="6">
        <v>12.945276452317167</v>
      </c>
      <c r="E18" s="21">
        <v>8.669810062170908</v>
      </c>
      <c r="G18" s="5">
        <v>0.02</v>
      </c>
      <c r="H18" s="6">
        <v>3.1353582929905467E-05</v>
      </c>
      <c r="I18" s="21">
        <v>0</v>
      </c>
      <c r="K18" s="5">
        <v>24993.225</v>
      </c>
      <c r="L18" s="6">
        <v>21.065090011171403</v>
      </c>
      <c r="M18" s="21">
        <v>9.10429207785033</v>
      </c>
      <c r="O18" s="5">
        <v>2229.214</v>
      </c>
      <c r="P18" s="6">
        <v>8.003619629683762</v>
      </c>
      <c r="Q18" s="21">
        <v>4.025381809765207</v>
      </c>
    </row>
    <row r="19" spans="1:17" ht="12.75">
      <c r="A19" s="8" t="s">
        <v>72</v>
      </c>
      <c r="B19" s="8" t="s">
        <v>73</v>
      </c>
      <c r="C19" s="5">
        <v>13022.598</v>
      </c>
      <c r="D19" s="6">
        <v>6.1927223854903275</v>
      </c>
      <c r="E19" s="21">
        <v>1.156975413272361</v>
      </c>
      <c r="G19" s="5">
        <v>11982.959</v>
      </c>
      <c r="H19" s="6">
        <v>18.785434937607857</v>
      </c>
      <c r="I19" s="21">
        <v>1.0952714197552</v>
      </c>
      <c r="K19" s="5">
        <v>22.801</v>
      </c>
      <c r="L19" s="6">
        <v>0.019217412612606784</v>
      </c>
      <c r="M19" s="21">
        <v>10.991578639926004</v>
      </c>
      <c r="O19" s="5">
        <v>1016.838</v>
      </c>
      <c r="P19" s="6">
        <v>3.650786589806262</v>
      </c>
      <c r="Q19" s="21">
        <v>1.686342158553958</v>
      </c>
    </row>
    <row r="20" spans="1:17" ht="12.75">
      <c r="A20" s="8" t="s">
        <v>74</v>
      </c>
      <c r="B20" s="8" t="s">
        <v>75</v>
      </c>
      <c r="C20" s="5">
        <v>2121.629</v>
      </c>
      <c r="D20" s="6">
        <v>1.0089123078210245</v>
      </c>
      <c r="E20" s="21">
        <v>3.9379888254472157</v>
      </c>
      <c r="G20" s="5">
        <v>774.283</v>
      </c>
      <c r="H20" s="6">
        <v>1.2138273125858</v>
      </c>
      <c r="I20" s="21">
        <v>65.25405460781447</v>
      </c>
      <c r="K20" s="5">
        <v>1106.214</v>
      </c>
      <c r="L20" s="6">
        <v>0.9323525668103241</v>
      </c>
      <c r="M20" s="21">
        <v>-17.879259838848814</v>
      </c>
      <c r="O20" s="5">
        <v>241.132</v>
      </c>
      <c r="P20" s="6">
        <v>0.8657440732674857</v>
      </c>
      <c r="Q20" s="21">
        <v>6.862962339239347</v>
      </c>
    </row>
    <row r="21" spans="1:17" ht="12.75">
      <c r="A21" s="8" t="s">
        <v>76</v>
      </c>
      <c r="B21" s="8" t="s">
        <v>77</v>
      </c>
      <c r="C21" s="5">
        <v>160.52700000000002</v>
      </c>
      <c r="D21" s="6">
        <v>0.07633646883483663</v>
      </c>
      <c r="E21" s="21">
        <v>4.712919596613217</v>
      </c>
      <c r="G21" s="5">
        <v>154.263</v>
      </c>
      <c r="H21" s="6">
        <v>0.24183488817580037</v>
      </c>
      <c r="I21" s="21">
        <v>7.418755091951058</v>
      </c>
      <c r="K21" s="5">
        <v>6.264</v>
      </c>
      <c r="L21" s="6">
        <v>0.005279499697617161</v>
      </c>
      <c r="M21" s="21">
        <v>-35.37604456824512</v>
      </c>
      <c r="O21" s="5">
        <v>0</v>
      </c>
      <c r="P21" s="6">
        <v>0</v>
      </c>
      <c r="Q21" s="21"/>
    </row>
    <row r="22" spans="1:17" ht="12.75">
      <c r="A22" s="8" t="s">
        <v>78</v>
      </c>
      <c r="B22" s="8" t="s">
        <v>79</v>
      </c>
      <c r="C22" s="5">
        <v>8266.235</v>
      </c>
      <c r="D22" s="6">
        <v>3.9308975465743194</v>
      </c>
      <c r="E22" s="21">
        <v>6.218788035165048</v>
      </c>
      <c r="G22" s="5">
        <v>181.851</v>
      </c>
      <c r="H22" s="6">
        <v>0.2850840204693119</v>
      </c>
      <c r="I22" s="21">
        <v>-8.414166137853924</v>
      </c>
      <c r="K22" s="5">
        <v>6742.692</v>
      </c>
      <c r="L22" s="6">
        <v>5.6829566371528815</v>
      </c>
      <c r="M22" s="21">
        <v>7.042148878411196</v>
      </c>
      <c r="O22" s="5">
        <v>1341.692</v>
      </c>
      <c r="P22" s="6">
        <v>4.817120486498679</v>
      </c>
      <c r="Q22" s="21">
        <v>4.443202393870842</v>
      </c>
    </row>
    <row r="23" spans="1:17" ht="12.75">
      <c r="A23" s="8" t="s">
        <v>80</v>
      </c>
      <c r="B23" s="8" t="s">
        <v>81</v>
      </c>
      <c r="C23" s="5">
        <v>2095.574</v>
      </c>
      <c r="D23" s="6">
        <v>0.9965222008889092</v>
      </c>
      <c r="E23" s="21">
        <v>1.1421833680919367</v>
      </c>
      <c r="G23" s="5">
        <v>0</v>
      </c>
      <c r="H23" s="6">
        <v>0</v>
      </c>
      <c r="I23" s="21"/>
      <c r="K23" s="5">
        <v>1792.81</v>
      </c>
      <c r="L23" s="6">
        <v>1.5110376521208528</v>
      </c>
      <c r="M23" s="21">
        <v>1.5049577376433012</v>
      </c>
      <c r="O23" s="5">
        <v>302.764</v>
      </c>
      <c r="P23" s="6">
        <v>1.0870234502212774</v>
      </c>
      <c r="Q23" s="21">
        <v>-0.9539387594870442</v>
      </c>
    </row>
    <row r="24" spans="1:17" ht="12.75">
      <c r="A24" s="8" t="s">
        <v>82</v>
      </c>
      <c r="B24" s="8" t="s">
        <v>83</v>
      </c>
      <c r="C24" s="5">
        <v>1830.914</v>
      </c>
      <c r="D24" s="6">
        <v>0.8706666760125465</v>
      </c>
      <c r="E24" s="21">
        <v>11.298447645024556</v>
      </c>
      <c r="G24" s="5">
        <v>2.847</v>
      </c>
      <c r="H24" s="6">
        <v>0.004463182530072043</v>
      </c>
      <c r="I24" s="21">
        <v>13.335987261146498</v>
      </c>
      <c r="K24" s="5">
        <v>1595.017</v>
      </c>
      <c r="L24" s="6">
        <v>1.344331380778134</v>
      </c>
      <c r="M24" s="21">
        <v>13.077985404233537</v>
      </c>
      <c r="O24" s="5">
        <v>233.05</v>
      </c>
      <c r="P24" s="6">
        <v>0.8367270054368044</v>
      </c>
      <c r="Q24" s="21">
        <v>0.4564832256423729</v>
      </c>
    </row>
    <row r="25" spans="1:17" ht="12.75">
      <c r="A25" s="8" t="s">
        <v>84</v>
      </c>
      <c r="B25" s="8" t="s">
        <v>85</v>
      </c>
      <c r="C25" s="5">
        <v>14.55</v>
      </c>
      <c r="D25" s="6">
        <v>0.006919057987421885</v>
      </c>
      <c r="E25" s="21">
        <v>-20.773209910155177</v>
      </c>
      <c r="G25" s="5">
        <v>0</v>
      </c>
      <c r="H25" s="6">
        <v>0</v>
      </c>
      <c r="I25" s="21"/>
      <c r="K25" s="5">
        <v>14.55</v>
      </c>
      <c r="L25" s="6">
        <v>0.01226320571525059</v>
      </c>
      <c r="M25" s="21">
        <v>-20.773209910155177</v>
      </c>
      <c r="O25" s="5">
        <v>0</v>
      </c>
      <c r="P25" s="6">
        <v>0</v>
      </c>
      <c r="Q25" s="21"/>
    </row>
    <row r="26" spans="1:17" ht="12.75">
      <c r="A26" s="8" t="s">
        <v>86</v>
      </c>
      <c r="B26" s="8" t="s">
        <v>87</v>
      </c>
      <c r="C26" s="5">
        <v>643.7690000000001</v>
      </c>
      <c r="D26" s="6">
        <v>0.30613574168416496</v>
      </c>
      <c r="E26" s="21">
        <v>10.37030179278944</v>
      </c>
      <c r="G26" s="5">
        <v>1.705</v>
      </c>
      <c r="H26" s="6">
        <v>0.002672892944774441</v>
      </c>
      <c r="I26" s="21">
        <v>13.515312916111856</v>
      </c>
      <c r="K26" s="5">
        <v>616.82</v>
      </c>
      <c r="L26" s="6">
        <v>0.519875639125833</v>
      </c>
      <c r="M26" s="21">
        <v>10.579465657476515</v>
      </c>
      <c r="O26" s="5">
        <v>25.244</v>
      </c>
      <c r="P26" s="6">
        <v>0.09063435539689635</v>
      </c>
      <c r="Q26" s="21">
        <v>5.30619055564825</v>
      </c>
    </row>
    <row r="27" spans="1:17" ht="12.75">
      <c r="A27" s="8" t="s">
        <v>88</v>
      </c>
      <c r="B27" s="8" t="s">
        <v>89</v>
      </c>
      <c r="C27" s="5">
        <v>1285.7140000000002</v>
      </c>
      <c r="D27" s="6">
        <v>0.6114041045525872</v>
      </c>
      <c r="E27" s="21">
        <v>30.56168228474873</v>
      </c>
      <c r="G27" s="5">
        <v>326.194</v>
      </c>
      <c r="H27" s="6">
        <v>0.5113675315118792</v>
      </c>
      <c r="I27" s="21">
        <v>83.00111642832698</v>
      </c>
      <c r="K27" s="5">
        <v>792.743</v>
      </c>
      <c r="L27" s="6">
        <v>0.6681491744553195</v>
      </c>
      <c r="M27" s="21">
        <v>20.376309307968686</v>
      </c>
      <c r="O27" s="5">
        <v>166.777</v>
      </c>
      <c r="P27" s="6">
        <v>0.5987848950256766</v>
      </c>
      <c r="Q27" s="21">
        <v>12.72143557162649</v>
      </c>
    </row>
    <row r="28" spans="1:17" ht="12.75">
      <c r="A28" s="8" t="s">
        <v>90</v>
      </c>
      <c r="B28" s="8" t="s">
        <v>91</v>
      </c>
      <c r="C28" s="5">
        <v>811.807</v>
      </c>
      <c r="D28" s="6">
        <v>0.38604396615773184</v>
      </c>
      <c r="E28" s="21">
        <v>-4.741079380575937</v>
      </c>
      <c r="G28" s="5">
        <v>623.273</v>
      </c>
      <c r="H28" s="6">
        <v>0.9770920846735486</v>
      </c>
      <c r="I28" s="21">
        <v>-3.2687965111316335</v>
      </c>
      <c r="K28" s="5">
        <v>188.534</v>
      </c>
      <c r="L28" s="6">
        <v>0.1589024897813783</v>
      </c>
      <c r="M28" s="21">
        <v>-9.304585425927</v>
      </c>
      <c r="O28" s="5">
        <v>0</v>
      </c>
      <c r="P28" s="6">
        <v>0</v>
      </c>
      <c r="Q28" s="21"/>
    </row>
    <row r="29" spans="1:17" ht="12.75">
      <c r="A29" s="8" t="s">
        <v>92</v>
      </c>
      <c r="C29" s="5">
        <v>4.1259999999999994</v>
      </c>
      <c r="D29" s="6">
        <v>0.0019620641413129</v>
      </c>
      <c r="E29" s="21">
        <v>-1.220971989466128</v>
      </c>
      <c r="G29" s="5">
        <v>0.952</v>
      </c>
      <c r="H29" s="6">
        <v>0.0014924305474635</v>
      </c>
      <c r="I29" s="21">
        <v>-51.527494908350306</v>
      </c>
      <c r="K29" s="5">
        <v>3.174</v>
      </c>
      <c r="L29" s="6">
        <v>0.0026751487931412623</v>
      </c>
      <c r="M29" s="21">
        <v>43.42521464075914</v>
      </c>
      <c r="O29" s="5">
        <v>0</v>
      </c>
      <c r="P29" s="6">
        <v>0</v>
      </c>
      <c r="Q29" s="21"/>
    </row>
    <row r="30" spans="3:17" ht="12.75">
      <c r="C30" s="5"/>
      <c r="D30" s="6"/>
      <c r="E30" s="6"/>
      <c r="G30" s="5"/>
      <c r="H30" s="6"/>
      <c r="I30" s="6"/>
      <c r="K30" s="5"/>
      <c r="L30" s="6"/>
      <c r="M30" s="6"/>
      <c r="O30" s="5"/>
      <c r="P30" s="6"/>
      <c r="Q30" s="6"/>
    </row>
    <row r="31" spans="1:17" ht="12.75">
      <c r="A31" s="7" t="s">
        <v>93</v>
      </c>
      <c r="B31" s="7" t="s">
        <v>94</v>
      </c>
      <c r="C31" s="19">
        <v>102639.38</v>
      </c>
      <c r="D31" s="20">
        <v>48.80878501807766</v>
      </c>
      <c r="E31" s="20">
        <v>8.722649240374269</v>
      </c>
      <c r="F31" s="7"/>
      <c r="G31" s="19">
        <v>39293</v>
      </c>
      <c r="H31" s="20">
        <v>61.598816703238775</v>
      </c>
      <c r="I31" s="20">
        <v>8.956067880797665</v>
      </c>
      <c r="J31" s="7"/>
      <c r="K31" s="19">
        <v>46703.865</v>
      </c>
      <c r="L31" s="20">
        <v>39.36351231562144</v>
      </c>
      <c r="M31" s="20">
        <v>8.810982168730467</v>
      </c>
      <c r="N31" s="7"/>
      <c r="O31" s="19">
        <v>16642.515</v>
      </c>
      <c r="P31" s="20">
        <v>59.75216365109247</v>
      </c>
      <c r="Q31" s="20">
        <v>7.930849608443372</v>
      </c>
    </row>
    <row r="32" spans="1:17" ht="12.75">
      <c r="A32" s="8" t="s">
        <v>95</v>
      </c>
      <c r="B32" s="8" t="s">
        <v>96</v>
      </c>
      <c r="C32" s="5">
        <v>2950.1549999999997</v>
      </c>
      <c r="D32" s="6">
        <v>1.4029067709197671</v>
      </c>
      <c r="E32" s="21">
        <v>10.68272269694485</v>
      </c>
      <c r="G32" s="5">
        <v>404.898</v>
      </c>
      <c r="H32" s="6">
        <v>0.6347501510576432</v>
      </c>
      <c r="I32" s="21">
        <v>12.788414129680868</v>
      </c>
      <c r="K32" s="5">
        <v>1820.566</v>
      </c>
      <c r="L32" s="6">
        <v>1.5344312973327083</v>
      </c>
      <c r="M32" s="21">
        <v>11.386731356935499</v>
      </c>
      <c r="O32" s="5">
        <v>724.691</v>
      </c>
      <c r="P32" s="6">
        <v>2.6018817004805976</v>
      </c>
      <c r="Q32" s="21">
        <v>7.8454161780550455</v>
      </c>
    </row>
    <row r="33" spans="1:17" ht="12.75">
      <c r="A33" s="8" t="s">
        <v>97</v>
      </c>
      <c r="B33" s="8" t="s">
        <v>98</v>
      </c>
      <c r="C33" s="5">
        <v>1726.9429999999998</v>
      </c>
      <c r="D33" s="6">
        <v>0.8212246569053135</v>
      </c>
      <c r="E33" s="21">
        <v>12.862575639047419</v>
      </c>
      <c r="G33" s="5">
        <v>47.693</v>
      </c>
      <c r="H33" s="6">
        <v>0.07476732153379907</v>
      </c>
      <c r="I33" s="21">
        <v>-5.451697956108876</v>
      </c>
      <c r="K33" s="5">
        <v>1371.148</v>
      </c>
      <c r="L33" s="6">
        <v>1.1556474219968669</v>
      </c>
      <c r="M33" s="21">
        <v>11.822369236590916</v>
      </c>
      <c r="O33" s="5">
        <v>308.102</v>
      </c>
      <c r="P33" s="6">
        <v>1.1061886454798984</v>
      </c>
      <c r="Q33" s="21">
        <v>21.538291611111536</v>
      </c>
    </row>
    <row r="34" spans="1:17" ht="12.75">
      <c r="A34" s="8" t="s">
        <v>99</v>
      </c>
      <c r="B34" s="8" t="s">
        <v>100</v>
      </c>
      <c r="C34" s="5">
        <v>3553.032</v>
      </c>
      <c r="D34" s="6">
        <v>1.6895968686711722</v>
      </c>
      <c r="E34" s="21">
        <v>11.578916956262589</v>
      </c>
      <c r="G34" s="5">
        <v>86.833</v>
      </c>
      <c r="H34" s="6">
        <v>0.13612628332762405</v>
      </c>
      <c r="I34" s="21">
        <v>26.665499686374048</v>
      </c>
      <c r="K34" s="5">
        <v>3140.253</v>
      </c>
      <c r="L34" s="6">
        <v>2.6467057413699524</v>
      </c>
      <c r="M34" s="21">
        <v>11.861851057614896</v>
      </c>
      <c r="O34" s="5">
        <v>325.946</v>
      </c>
      <c r="P34" s="6">
        <v>1.1702545398588486</v>
      </c>
      <c r="Q34" s="21">
        <v>5.652023117640008</v>
      </c>
    </row>
    <row r="35" spans="1:17" ht="12.75">
      <c r="A35" s="8" t="s">
        <v>101</v>
      </c>
      <c r="B35" s="8" t="s">
        <v>102</v>
      </c>
      <c r="C35" s="5">
        <v>163.552</v>
      </c>
      <c r="D35" s="6">
        <v>0.07777496714493635</v>
      </c>
      <c r="E35" s="21">
        <v>-22.357677262542254</v>
      </c>
      <c r="G35" s="5">
        <v>15.784</v>
      </c>
      <c r="H35" s="6">
        <v>0.024744247648281398</v>
      </c>
      <c r="I35" s="21">
        <v>18.214499700419417</v>
      </c>
      <c r="K35" s="5">
        <v>147.768</v>
      </c>
      <c r="L35" s="6">
        <v>0.12454360014647073</v>
      </c>
      <c r="M35" s="21">
        <v>-25.10339794015084</v>
      </c>
      <c r="O35" s="5">
        <v>0</v>
      </c>
      <c r="P35" s="6">
        <v>0</v>
      </c>
      <c r="Q35" s="21"/>
    </row>
    <row r="36" spans="1:17" ht="12.75">
      <c r="A36" s="8" t="s">
        <v>103</v>
      </c>
      <c r="B36" s="8" t="s">
        <v>104</v>
      </c>
      <c r="C36" s="5">
        <v>33865.528000000006</v>
      </c>
      <c r="D36" s="6">
        <v>16.10429910698691</v>
      </c>
      <c r="E36" s="21">
        <v>8.912211822507238</v>
      </c>
      <c r="G36" s="5">
        <v>28572.845</v>
      </c>
      <c r="H36" s="6">
        <v>44.79305326254174</v>
      </c>
      <c r="I36" s="21">
        <v>9.300149332669882</v>
      </c>
      <c r="K36" s="5">
        <v>42.132</v>
      </c>
      <c r="L36" s="6">
        <v>0.035510198157727685</v>
      </c>
      <c r="M36" s="21">
        <v>-43.170843562006</v>
      </c>
      <c r="O36" s="5">
        <v>5250.551</v>
      </c>
      <c r="P36" s="6">
        <v>18.851224265707874</v>
      </c>
      <c r="Q36" s="21">
        <v>7.6249502158730005</v>
      </c>
    </row>
    <row r="37" spans="1:17" ht="12.75">
      <c r="A37" s="8" t="s">
        <v>105</v>
      </c>
      <c r="B37" s="8" t="s">
        <v>106</v>
      </c>
      <c r="C37" s="5">
        <v>1568.856</v>
      </c>
      <c r="D37" s="6">
        <v>0.7460484974511855</v>
      </c>
      <c r="E37" s="21">
        <v>3.054543782494883</v>
      </c>
      <c r="G37" s="5">
        <v>1486.687</v>
      </c>
      <c r="H37" s="6">
        <v>2.330648207265618</v>
      </c>
      <c r="I37" s="21">
        <v>3.8476422250845803</v>
      </c>
      <c r="K37" s="5">
        <v>5.904</v>
      </c>
      <c r="L37" s="6">
        <v>0.0049760801747656</v>
      </c>
      <c r="M37" s="21">
        <v>-68.05886171824281</v>
      </c>
      <c r="O37" s="5">
        <v>76.265</v>
      </c>
      <c r="P37" s="6">
        <v>0.27381671345049513</v>
      </c>
      <c r="Q37" s="21">
        <v>5.532262305063175</v>
      </c>
    </row>
    <row r="38" spans="1:17" ht="12.75">
      <c r="A38" s="8" t="s">
        <v>107</v>
      </c>
      <c r="B38" s="8" t="s">
        <v>108</v>
      </c>
      <c r="C38" s="5">
        <v>7913.776</v>
      </c>
      <c r="D38" s="6">
        <v>3.763290380994338</v>
      </c>
      <c r="E38" s="21">
        <v>7.381383226428335</v>
      </c>
      <c r="G38" s="5">
        <v>5994.616</v>
      </c>
      <c r="H38" s="6">
        <v>9.39763449444691</v>
      </c>
      <c r="I38" s="21">
        <v>7.108492934317463</v>
      </c>
      <c r="K38" s="5">
        <v>279.028</v>
      </c>
      <c r="L38" s="6">
        <v>0.23517372950618157</v>
      </c>
      <c r="M38" s="21">
        <v>2.9536238621814364</v>
      </c>
      <c r="O38" s="5">
        <v>1640.132</v>
      </c>
      <c r="P38" s="6">
        <v>5.888619338687308</v>
      </c>
      <c r="Q38" s="21">
        <v>9.197192260140046</v>
      </c>
    </row>
    <row r="39" spans="1:17" ht="12.75">
      <c r="A39" s="8" t="s">
        <v>109</v>
      </c>
      <c r="B39" s="8" t="s">
        <v>110</v>
      </c>
      <c r="C39" s="5">
        <v>2050.87</v>
      </c>
      <c r="D39" s="6">
        <v>0.9752638113171082</v>
      </c>
      <c r="E39" s="21">
        <v>7.798006004692764</v>
      </c>
      <c r="G39" s="5">
        <v>123.332</v>
      </c>
      <c r="H39" s="6">
        <v>0.19334500449555503</v>
      </c>
      <c r="I39" s="21">
        <v>22.2512985210737</v>
      </c>
      <c r="K39" s="5">
        <v>1353.631</v>
      </c>
      <c r="L39" s="6">
        <v>1.140883533714115</v>
      </c>
      <c r="M39" s="21">
        <v>7.952114891085398</v>
      </c>
      <c r="O39" s="5">
        <v>573.907</v>
      </c>
      <c r="P39" s="6">
        <v>2.060516994246815</v>
      </c>
      <c r="Q39" s="21">
        <v>4.7830056051560135</v>
      </c>
    </row>
    <row r="40" spans="1:17" ht="12.75">
      <c r="A40" s="8" t="s">
        <v>111</v>
      </c>
      <c r="B40" s="8" t="s">
        <v>112</v>
      </c>
      <c r="C40" s="5">
        <v>3919.11</v>
      </c>
      <c r="D40" s="6">
        <v>1.8636803676347067</v>
      </c>
      <c r="E40" s="21">
        <v>1.5498418494352755</v>
      </c>
      <c r="G40" s="5">
        <v>0</v>
      </c>
      <c r="H40" s="6">
        <v>0</v>
      </c>
      <c r="I40" s="21"/>
      <c r="K40" s="5">
        <v>3033.105</v>
      </c>
      <c r="L40" s="6">
        <v>2.5563979773852332</v>
      </c>
      <c r="M40" s="21">
        <v>2.4021988194951116</v>
      </c>
      <c r="O40" s="5">
        <v>886.005</v>
      </c>
      <c r="P40" s="6">
        <v>3.181052608676404</v>
      </c>
      <c r="Q40" s="21">
        <v>-1.2636179659082865</v>
      </c>
    </row>
    <row r="41" spans="1:17" ht="12.75">
      <c r="A41" s="8" t="s">
        <v>113</v>
      </c>
      <c r="B41" s="8" t="s">
        <v>114</v>
      </c>
      <c r="C41" s="5">
        <v>1775.549</v>
      </c>
      <c r="D41" s="6">
        <v>0.8443385904129855</v>
      </c>
      <c r="E41" s="21">
        <v>9.26751247418392</v>
      </c>
      <c r="G41" s="5">
        <v>701.576</v>
      </c>
      <c r="H41" s="6">
        <v>1.099846064881568</v>
      </c>
      <c r="I41" s="21">
        <v>13.553391018357575</v>
      </c>
      <c r="K41" s="5">
        <v>351.387</v>
      </c>
      <c r="L41" s="6">
        <v>0.29616021076733734</v>
      </c>
      <c r="M41" s="21">
        <v>-2.526796413829829</v>
      </c>
      <c r="O41" s="5">
        <v>722.586</v>
      </c>
      <c r="P41" s="6">
        <v>2.594324050420763</v>
      </c>
      <c r="Q41" s="21">
        <v>11.747821756760526</v>
      </c>
    </row>
    <row r="42" spans="1:17" ht="12.75">
      <c r="A42" s="8" t="s">
        <v>115</v>
      </c>
      <c r="B42" s="8" t="s">
        <v>116</v>
      </c>
      <c r="C42" s="5">
        <v>4977.06</v>
      </c>
      <c r="D42" s="6">
        <v>2.3667743468644655</v>
      </c>
      <c r="E42" s="21">
        <v>11.857141027073059</v>
      </c>
      <c r="G42" s="5">
        <v>1658.63</v>
      </c>
      <c r="H42" s="6">
        <v>2.6001996627514554</v>
      </c>
      <c r="I42" s="21">
        <v>16.783053315364867</v>
      </c>
      <c r="K42" s="5">
        <v>2574.329</v>
      </c>
      <c r="L42" s="6">
        <v>2.169726880119267</v>
      </c>
      <c r="M42" s="21">
        <v>9.623817776888266</v>
      </c>
      <c r="O42" s="5">
        <v>744.101</v>
      </c>
      <c r="P42" s="6">
        <v>2.6715700556641564</v>
      </c>
      <c r="Q42" s="21">
        <v>9.284708239154151</v>
      </c>
    </row>
    <row r="43" spans="1:17" ht="12.75">
      <c r="A43" s="8" t="s">
        <v>117</v>
      </c>
      <c r="B43" s="8" t="s">
        <v>118</v>
      </c>
      <c r="C43" s="5">
        <v>38168.776</v>
      </c>
      <c r="D43" s="6">
        <v>18.150651165148915</v>
      </c>
      <c r="E43" s="21">
        <v>9.100802198161523</v>
      </c>
      <c r="G43" s="5">
        <v>196.826</v>
      </c>
      <c r="H43" s="6">
        <v>0.30856001568807867</v>
      </c>
      <c r="I43" s="21">
        <v>-24.824211961607368</v>
      </c>
      <c r="K43" s="5">
        <v>32581.721</v>
      </c>
      <c r="L43" s="6">
        <v>27.4609173319519</v>
      </c>
      <c r="M43" s="21">
        <v>9.471271272986538</v>
      </c>
      <c r="O43" s="5">
        <v>5390.229</v>
      </c>
      <c r="P43" s="6">
        <v>19.352714738419316</v>
      </c>
      <c r="Q43" s="21">
        <v>8.668582163062077</v>
      </c>
    </row>
    <row r="44" spans="1:17" ht="12.75">
      <c r="A44" s="8" t="s">
        <v>119</v>
      </c>
      <c r="C44" s="5">
        <v>6.173</v>
      </c>
      <c r="D44" s="6">
        <v>0.002935487625866343</v>
      </c>
      <c r="E44" s="21">
        <v>-7.548300134791067</v>
      </c>
      <c r="G44" s="5">
        <v>3.28</v>
      </c>
      <c r="H44" s="6">
        <v>0.005141987600504497</v>
      </c>
      <c r="I44" s="21">
        <v>226.36815920398013</v>
      </c>
      <c r="K44" s="5">
        <v>2.893</v>
      </c>
      <c r="L44" s="6">
        <v>0.0024383129989154605</v>
      </c>
      <c r="M44" s="21">
        <v>-48.9950634696756</v>
      </c>
      <c r="O44" s="5">
        <v>0</v>
      </c>
      <c r="P44" s="6">
        <v>0</v>
      </c>
      <c r="Q44" s="21"/>
    </row>
    <row r="45" spans="3:17" ht="12.75">
      <c r="C45" s="5"/>
      <c r="D45" s="6"/>
      <c r="E45" s="6"/>
      <c r="G45" s="5"/>
      <c r="H45" s="6"/>
      <c r="I45" s="6"/>
      <c r="K45" s="5"/>
      <c r="L45" s="6"/>
      <c r="M45" s="6"/>
      <c r="O45" s="5"/>
      <c r="P45" s="6"/>
      <c r="Q45" s="6"/>
    </row>
    <row r="46" spans="1:17" ht="12.75">
      <c r="A46" s="7" t="s">
        <v>120</v>
      </c>
      <c r="B46" s="7" t="s">
        <v>121</v>
      </c>
      <c r="C46" s="19"/>
      <c r="D46" s="20"/>
      <c r="E46" s="20"/>
      <c r="F46" s="7"/>
      <c r="G46" s="19"/>
      <c r="H46" s="20"/>
      <c r="I46" s="20"/>
      <c r="J46" s="7"/>
      <c r="K46" s="19"/>
      <c r="L46" s="20"/>
      <c r="M46" s="20"/>
      <c r="N46" s="7"/>
      <c r="O46" s="19"/>
      <c r="P46" s="20"/>
      <c r="Q46" s="20"/>
    </row>
    <row r="47" spans="1:17" ht="12.75">
      <c r="A47" s="7"/>
      <c r="B47" s="7" t="s">
        <v>122</v>
      </c>
      <c r="C47" s="19">
        <v>6567.25</v>
      </c>
      <c r="D47" s="20">
        <v>3.122967942810747</v>
      </c>
      <c r="E47" s="20">
        <v>2.88014269513779</v>
      </c>
      <c r="F47" s="7"/>
      <c r="G47" s="19">
        <v>1398.92</v>
      </c>
      <c r="H47" s="20">
        <v>2.1930577116151673</v>
      </c>
      <c r="I47" s="20">
        <v>15.989566146024186</v>
      </c>
      <c r="J47" s="7"/>
      <c r="K47" s="19">
        <v>4510.902999999999</v>
      </c>
      <c r="L47" s="20">
        <v>3.8019334330268744</v>
      </c>
      <c r="M47" s="20">
        <v>-1.9393428207773358</v>
      </c>
      <c r="N47" s="7"/>
      <c r="O47" s="19">
        <v>657.427</v>
      </c>
      <c r="P47" s="20">
        <v>2.3603815704926068</v>
      </c>
      <c r="Q47" s="20">
        <v>13.897368375461268</v>
      </c>
    </row>
    <row r="48" spans="1:17" ht="12.75">
      <c r="A48" s="8" t="s">
        <v>123</v>
      </c>
      <c r="B48" s="8" t="s">
        <v>124</v>
      </c>
      <c r="C48" s="5">
        <v>417.03099999999995</v>
      </c>
      <c r="D48" s="6">
        <v>0.19831351694519145</v>
      </c>
      <c r="E48" s="21">
        <v>1.0606949163221373</v>
      </c>
      <c r="G48" s="5">
        <v>28.83</v>
      </c>
      <c r="H48" s="6">
        <v>0.045196189793458734</v>
      </c>
      <c r="I48" s="21">
        <v>5.608264038975783</v>
      </c>
      <c r="K48" s="5">
        <v>266.089</v>
      </c>
      <c r="L48" s="6">
        <v>0.2242683261556917</v>
      </c>
      <c r="M48" s="21">
        <v>2.5308163886544763</v>
      </c>
      <c r="O48" s="5">
        <v>122.112</v>
      </c>
      <c r="P48" s="6">
        <v>0.43842269078695156</v>
      </c>
      <c r="Q48" s="21">
        <v>-2.9578651238933897</v>
      </c>
    </row>
    <row r="49" spans="1:17" ht="12.75">
      <c r="A49" s="8" t="s">
        <v>125</v>
      </c>
      <c r="B49" s="8" t="s">
        <v>126</v>
      </c>
      <c r="C49" s="5">
        <v>1380.316</v>
      </c>
      <c r="D49" s="6">
        <v>0.6563908209598781</v>
      </c>
      <c r="E49" s="21">
        <v>-4.708398514895914</v>
      </c>
      <c r="G49" s="5">
        <v>47.735</v>
      </c>
      <c r="H49" s="6">
        <v>0.07483316405795187</v>
      </c>
      <c r="I49" s="21">
        <v>-15.81128747795415</v>
      </c>
      <c r="K49" s="5">
        <v>1309.104</v>
      </c>
      <c r="L49" s="6">
        <v>1.1033547528974164</v>
      </c>
      <c r="M49" s="21">
        <v>-4.5424416963990675</v>
      </c>
      <c r="O49" s="5">
        <v>23.477</v>
      </c>
      <c r="P49" s="6">
        <v>0.08429023774571918</v>
      </c>
      <c r="Q49" s="21">
        <v>14.976247612517751</v>
      </c>
    </row>
    <row r="50" spans="1:17" ht="12.75">
      <c r="A50" s="8" t="s">
        <v>127</v>
      </c>
      <c r="B50" s="8" t="s">
        <v>128</v>
      </c>
      <c r="C50" s="5">
        <v>120.417</v>
      </c>
      <c r="D50" s="6">
        <v>0.05726269454786125</v>
      </c>
      <c r="E50" s="21">
        <v>24.78445595854921</v>
      </c>
      <c r="G50" s="5">
        <v>5.669</v>
      </c>
      <c r="H50" s="6">
        <v>0.008887173081481705</v>
      </c>
      <c r="I50" s="21">
        <v>43.19272543571608</v>
      </c>
      <c r="K50" s="5">
        <v>97.602</v>
      </c>
      <c r="L50" s="6">
        <v>0.08226208963710571</v>
      </c>
      <c r="M50" s="21">
        <v>18.107892252958685</v>
      </c>
      <c r="O50" s="5">
        <v>17.146</v>
      </c>
      <c r="P50" s="6">
        <v>0.06155984224509526</v>
      </c>
      <c r="Q50" s="21">
        <v>73.13945269110371</v>
      </c>
    </row>
    <row r="51" spans="1:17" ht="12.75">
      <c r="A51" s="8" t="s">
        <v>129</v>
      </c>
      <c r="B51" s="8" t="s">
        <v>130</v>
      </c>
      <c r="C51" s="5">
        <v>638.326</v>
      </c>
      <c r="D51" s="6">
        <v>0.3035473957992483</v>
      </c>
      <c r="E51" s="21">
        <v>-8.731167544334992</v>
      </c>
      <c r="G51" s="5">
        <v>5.088</v>
      </c>
      <c r="H51" s="6">
        <v>0.00797635149736795</v>
      </c>
      <c r="I51" s="21">
        <v>22.043655552890396</v>
      </c>
      <c r="K51" s="5">
        <v>267.171</v>
      </c>
      <c r="L51" s="6">
        <v>0.22518027038826222</v>
      </c>
      <c r="M51" s="21">
        <v>-29.54444166084308</v>
      </c>
      <c r="O51" s="5">
        <v>366.067</v>
      </c>
      <c r="P51" s="6">
        <v>1.3143022728995266</v>
      </c>
      <c r="Q51" s="21">
        <v>15.837755563782965</v>
      </c>
    </row>
    <row r="52" spans="1:17" ht="12.75">
      <c r="A52" s="8" t="s">
        <v>131</v>
      </c>
      <c r="B52" s="8" t="s">
        <v>132</v>
      </c>
      <c r="C52" s="5">
        <v>353.392</v>
      </c>
      <c r="D52" s="6">
        <v>0.16805084125711303</v>
      </c>
      <c r="E52" s="21">
        <v>-15.69766887088618</v>
      </c>
      <c r="G52" s="5">
        <v>144.932</v>
      </c>
      <c r="H52" s="6">
        <v>0.22720687405985293</v>
      </c>
      <c r="I52" s="21">
        <v>-19.901847543148957</v>
      </c>
      <c r="K52" s="5">
        <v>208.46</v>
      </c>
      <c r="L52" s="6">
        <v>0.17569676037121223</v>
      </c>
      <c r="M52" s="21">
        <v>-12.50477433652461</v>
      </c>
      <c r="O52" s="5">
        <v>0</v>
      </c>
      <c r="P52" s="6">
        <v>0</v>
      </c>
      <c r="Q52" s="21"/>
    </row>
    <row r="53" spans="1:17" ht="12.75">
      <c r="A53" s="8" t="s">
        <v>133</v>
      </c>
      <c r="B53" s="8" t="s">
        <v>134</v>
      </c>
      <c r="C53" s="5">
        <v>283.661</v>
      </c>
      <c r="D53" s="6">
        <v>0.13489119641031472</v>
      </c>
      <c r="E53" s="21">
        <v>25.940018203209974</v>
      </c>
      <c r="G53" s="5">
        <v>120.712</v>
      </c>
      <c r="H53" s="6">
        <v>0.18923768513173744</v>
      </c>
      <c r="I53" s="21">
        <v>636.6326966497834</v>
      </c>
      <c r="K53" s="5">
        <v>162.949</v>
      </c>
      <c r="L53" s="6">
        <v>0.1373386328587195</v>
      </c>
      <c r="M53" s="21">
        <v>-21.97722745728951</v>
      </c>
      <c r="O53" s="5">
        <v>0</v>
      </c>
      <c r="P53" s="6">
        <v>0</v>
      </c>
      <c r="Q53" s="21"/>
    </row>
    <row r="54" spans="1:17" ht="12.75">
      <c r="A54" s="8" t="s">
        <v>135</v>
      </c>
      <c r="B54" s="8" t="s">
        <v>136</v>
      </c>
      <c r="C54" s="5">
        <v>191.578</v>
      </c>
      <c r="D54" s="6">
        <v>0.0911023567776158</v>
      </c>
      <c r="E54" s="21">
        <v>21.11851505304285</v>
      </c>
      <c r="G54" s="5">
        <v>121.422</v>
      </c>
      <c r="H54" s="6">
        <v>0.19035073732574906</v>
      </c>
      <c r="I54" s="21">
        <v>108.38896802649869</v>
      </c>
      <c r="K54" s="5">
        <v>70.156</v>
      </c>
      <c r="L54" s="6">
        <v>0.059129722347705874</v>
      </c>
      <c r="M54" s="21">
        <v>-29.77869418559259</v>
      </c>
      <c r="O54" s="5">
        <v>0</v>
      </c>
      <c r="P54" s="6">
        <v>0</v>
      </c>
      <c r="Q54" s="21"/>
    </row>
    <row r="55" spans="1:17" ht="12.75">
      <c r="A55" s="8" t="s">
        <v>137</v>
      </c>
      <c r="B55" s="8" t="s">
        <v>138</v>
      </c>
      <c r="C55" s="5">
        <v>104.459</v>
      </c>
      <c r="D55" s="6">
        <v>0.04967408098337475</v>
      </c>
      <c r="E55" s="21">
        <v>-23.919155134741445</v>
      </c>
      <c r="G55" s="5">
        <v>0.009</v>
      </c>
      <c r="H55" s="6">
        <v>1.4109112318457459E-05</v>
      </c>
      <c r="I55" s="21">
        <v>-99.93652137113838</v>
      </c>
      <c r="K55" s="5">
        <v>81.54</v>
      </c>
      <c r="L55" s="6">
        <v>0.06872452192587857</v>
      </c>
      <c r="M55" s="21">
        <v>-18.709561645747552</v>
      </c>
      <c r="O55" s="5">
        <v>22.91</v>
      </c>
      <c r="P55" s="6">
        <v>0.08225451917853333</v>
      </c>
      <c r="Q55" s="21">
        <v>0.41639272408502676</v>
      </c>
    </row>
    <row r="56" spans="1:17" ht="12.75">
      <c r="A56" s="8" t="s">
        <v>139</v>
      </c>
      <c r="B56" s="8" t="s">
        <v>140</v>
      </c>
      <c r="C56" s="5">
        <v>2081.2059999999997</v>
      </c>
      <c r="D56" s="6">
        <v>0.9896896905684089</v>
      </c>
      <c r="E56" s="21">
        <v>5.910773026315782</v>
      </c>
      <c r="G56" s="5">
        <v>491.84</v>
      </c>
      <c r="H56" s="6">
        <v>0.7710473114122353</v>
      </c>
      <c r="I56" s="21">
        <v>-0.6849315068493257</v>
      </c>
      <c r="K56" s="5">
        <v>1525.022</v>
      </c>
      <c r="L56" s="6">
        <v>1.2853373543837032</v>
      </c>
      <c r="M56" s="21">
        <v>7.085217537847938</v>
      </c>
      <c r="O56" s="5">
        <v>64.344</v>
      </c>
      <c r="P56" s="6">
        <v>0.23101635888361186</v>
      </c>
      <c r="Q56" s="21">
        <v>40.78417643969892</v>
      </c>
    </row>
    <row r="57" spans="1:17" ht="12.75">
      <c r="A57" s="8" t="s">
        <v>141</v>
      </c>
      <c r="B57" s="8" t="s">
        <v>142</v>
      </c>
      <c r="C57" s="5">
        <v>616.725</v>
      </c>
      <c r="D57" s="6">
        <v>0.2932753290235575</v>
      </c>
      <c r="E57" s="21">
        <v>15.852581828018396</v>
      </c>
      <c r="G57" s="5">
        <v>320.068</v>
      </c>
      <c r="H57" s="6">
        <v>0.5017639290604492</v>
      </c>
      <c r="I57" s="21">
        <v>9.11495886899099</v>
      </c>
      <c r="K57" s="5">
        <v>275.141</v>
      </c>
      <c r="L57" s="6">
        <v>0.23189764149139264</v>
      </c>
      <c r="M57" s="21">
        <v>24.39687132652139</v>
      </c>
      <c r="O57" s="5">
        <v>21.516</v>
      </c>
      <c r="P57" s="6">
        <v>0.07724959557596346</v>
      </c>
      <c r="Q57" s="21">
        <v>20.706872370266474</v>
      </c>
    </row>
    <row r="58" spans="1:17" ht="12.75">
      <c r="A58" s="8" t="s">
        <v>143</v>
      </c>
      <c r="B58" s="8" t="s">
        <v>144</v>
      </c>
      <c r="C58" s="5">
        <v>155.963</v>
      </c>
      <c r="D58" s="6">
        <v>0.07416611964895391</v>
      </c>
      <c r="E58" s="21">
        <v>20.303761927168107</v>
      </c>
      <c r="G58" s="5">
        <v>88.633</v>
      </c>
      <c r="H58" s="6">
        <v>0.13894810579131556</v>
      </c>
      <c r="I58" s="21">
        <v>169.73736267080554</v>
      </c>
      <c r="K58" s="5">
        <v>67.33</v>
      </c>
      <c r="L58" s="6">
        <v>0.056747879093321116</v>
      </c>
      <c r="M58" s="21">
        <v>-30.431278543530823</v>
      </c>
      <c r="O58" s="5">
        <v>0</v>
      </c>
      <c r="P58" s="6">
        <v>0</v>
      </c>
      <c r="Q58" s="21"/>
    </row>
    <row r="59" spans="1:17" ht="12.75">
      <c r="A59" s="8" t="s">
        <v>145</v>
      </c>
      <c r="B59" s="8" t="s">
        <v>146</v>
      </c>
      <c r="C59" s="5">
        <v>223.869</v>
      </c>
      <c r="D59" s="6">
        <v>0.106457910143378</v>
      </c>
      <c r="E59" s="21">
        <v>41.15677570682738</v>
      </c>
      <c r="G59" s="5">
        <v>23.982</v>
      </c>
      <c r="H59" s="6">
        <v>0.037596081291249646</v>
      </c>
      <c r="I59" s="21">
        <v>5.415384615384612</v>
      </c>
      <c r="K59" s="5">
        <v>180.032</v>
      </c>
      <c r="L59" s="6">
        <v>0.15173673205003396</v>
      </c>
      <c r="M59" s="21">
        <v>53.67254786475805</v>
      </c>
      <c r="O59" s="5">
        <v>19.855</v>
      </c>
      <c r="P59" s="6">
        <v>0.07128605317720554</v>
      </c>
      <c r="Q59" s="21">
        <v>6.216230674584064</v>
      </c>
    </row>
    <row r="60" spans="1:17" ht="12.75">
      <c r="A60" s="8" t="s">
        <v>147</v>
      </c>
      <c r="C60" s="5">
        <v>0.307</v>
      </c>
      <c r="D60" s="6">
        <v>0.00014598974585144459</v>
      </c>
      <c r="E60" s="21">
        <v>-61.720698254364095</v>
      </c>
      <c r="G60" s="5">
        <v>0</v>
      </c>
      <c r="H60" s="6">
        <v>0</v>
      </c>
      <c r="I60" s="21"/>
      <c r="K60" s="5">
        <v>0.307</v>
      </c>
      <c r="L60" s="6">
        <v>0.00025874942643174784</v>
      </c>
      <c r="M60" s="21">
        <v>-61.720698254364095</v>
      </c>
      <c r="O60" s="5">
        <v>0</v>
      </c>
      <c r="P60" s="6">
        <v>0</v>
      </c>
      <c r="Q60" s="21"/>
    </row>
    <row r="61" spans="3:17" ht="12.75">
      <c r="C61" s="5"/>
      <c r="D61" s="6"/>
      <c r="E61" s="6"/>
      <c r="G61" s="5"/>
      <c r="H61" s="6"/>
      <c r="I61" s="6"/>
      <c r="K61" s="5"/>
      <c r="L61" s="6"/>
      <c r="M61" s="6"/>
      <c r="O61" s="5"/>
      <c r="P61" s="6"/>
      <c r="Q61" s="6"/>
    </row>
    <row r="62" spans="1:17" ht="12.75">
      <c r="A62" s="7" t="s">
        <v>148</v>
      </c>
      <c r="B62" s="7" t="s">
        <v>149</v>
      </c>
      <c r="C62" s="19">
        <v>8603.61</v>
      </c>
      <c r="D62" s="20">
        <v>4.091331717605691</v>
      </c>
      <c r="E62" s="20">
        <v>6.770001481742918</v>
      </c>
      <c r="F62" s="7"/>
      <c r="G62" s="19">
        <v>1208.6129999999996</v>
      </c>
      <c r="H62" s="20">
        <v>1.8947173962830912</v>
      </c>
      <c r="I62" s="20">
        <v>7.466751553165034</v>
      </c>
      <c r="J62" s="7"/>
      <c r="K62" s="19">
        <v>6353.033000000001</v>
      </c>
      <c r="L62" s="20">
        <v>5.354539559778393</v>
      </c>
      <c r="M62" s="20">
        <v>5.78328343079067</v>
      </c>
      <c r="N62" s="7"/>
      <c r="O62" s="19">
        <v>1041.9640000000002</v>
      </c>
      <c r="P62" s="20">
        <v>3.7409972859599003</v>
      </c>
      <c r="Q62" s="20">
        <v>12.312917617461084</v>
      </c>
    </row>
    <row r="63" spans="1:17" ht="12.75">
      <c r="A63" s="8" t="s">
        <v>150</v>
      </c>
      <c r="B63" s="8" t="s">
        <v>151</v>
      </c>
      <c r="C63" s="5">
        <v>524.6120000000001</v>
      </c>
      <c r="D63" s="6">
        <v>0.2494722232919155</v>
      </c>
      <c r="E63" s="21">
        <v>-0.6488169412049759</v>
      </c>
      <c r="G63" s="5">
        <v>74.817</v>
      </c>
      <c r="H63" s="6">
        <v>0.11728905070333685</v>
      </c>
      <c r="I63" s="21">
        <v>-12.232975541087466</v>
      </c>
      <c r="K63" s="5">
        <v>422.982</v>
      </c>
      <c r="L63" s="6">
        <v>0.3565027683744416</v>
      </c>
      <c r="M63" s="21">
        <v>-1.9847200884260572</v>
      </c>
      <c r="O63" s="5">
        <v>26.813</v>
      </c>
      <c r="P63" s="6">
        <v>0.09626758719921491</v>
      </c>
      <c r="Q63" s="21">
        <v>138.42255024008534</v>
      </c>
    </row>
    <row r="64" spans="1:17" ht="12.75">
      <c r="A64" s="8" t="s">
        <v>152</v>
      </c>
      <c r="B64" s="8" t="s">
        <v>153</v>
      </c>
      <c r="C64" s="5">
        <v>1046.584</v>
      </c>
      <c r="D64" s="6">
        <v>0.49768902987683483</v>
      </c>
      <c r="E64" s="21">
        <v>6.763128311533586</v>
      </c>
      <c r="G64" s="5">
        <v>111.663</v>
      </c>
      <c r="H64" s="6">
        <v>0.1750517565351017</v>
      </c>
      <c r="I64" s="21">
        <v>3.771200223037956</v>
      </c>
      <c r="K64" s="5">
        <v>824.201</v>
      </c>
      <c r="L64" s="6">
        <v>0.6946629837604984</v>
      </c>
      <c r="M64" s="21">
        <v>6.30805048400932</v>
      </c>
      <c r="O64" s="5">
        <v>110.72</v>
      </c>
      <c r="P64" s="6">
        <v>0.39752162214959447</v>
      </c>
      <c r="Q64" s="21">
        <v>13.691906434189724</v>
      </c>
    </row>
    <row r="65" spans="1:17" ht="12.75">
      <c r="A65" s="8" t="s">
        <v>154</v>
      </c>
      <c r="B65" s="8" t="s">
        <v>155</v>
      </c>
      <c r="C65" s="5">
        <v>704.081</v>
      </c>
      <c r="D65" s="6">
        <v>0.33481630699944936</v>
      </c>
      <c r="E65" s="21">
        <v>8.734515994026484</v>
      </c>
      <c r="G65" s="5">
        <v>343.05</v>
      </c>
      <c r="H65" s="6">
        <v>0.5377923312052035</v>
      </c>
      <c r="I65" s="21">
        <v>9.238720278183791</v>
      </c>
      <c r="K65" s="5">
        <v>253.229</v>
      </c>
      <c r="L65" s="6">
        <v>0.2134295065338276</v>
      </c>
      <c r="M65" s="21">
        <v>0.11148580532681182</v>
      </c>
      <c r="O65" s="5">
        <v>107.802</v>
      </c>
      <c r="P65" s="6">
        <v>0.3870450317103557</v>
      </c>
      <c r="Q65" s="21">
        <v>33.85068103651648</v>
      </c>
    </row>
    <row r="66" spans="1:17" ht="12.75">
      <c r="A66" s="8" t="s">
        <v>156</v>
      </c>
      <c r="B66" s="8" t="s">
        <v>157</v>
      </c>
      <c r="C66" s="5">
        <v>283.83</v>
      </c>
      <c r="D66" s="6">
        <v>0.13497156210102773</v>
      </c>
      <c r="E66" s="21">
        <v>-2.30007710524867</v>
      </c>
      <c r="G66" s="5">
        <v>11.281</v>
      </c>
      <c r="H66" s="6">
        <v>0.01768498845161318</v>
      </c>
      <c r="I66" s="21">
        <v>23.627397260273977</v>
      </c>
      <c r="K66" s="5">
        <v>272.549</v>
      </c>
      <c r="L66" s="6">
        <v>0.22971302092686136</v>
      </c>
      <c r="M66" s="21">
        <v>-3.1408700473014113</v>
      </c>
      <c r="O66" s="5">
        <v>0</v>
      </c>
      <c r="P66" s="6">
        <v>0</v>
      </c>
      <c r="Q66" s="21"/>
    </row>
    <row r="67" spans="1:17" ht="12.75">
      <c r="A67" s="8" t="s">
        <v>158</v>
      </c>
      <c r="B67" s="8" t="s">
        <v>159</v>
      </c>
      <c r="C67" s="5">
        <v>16.019000000000002</v>
      </c>
      <c r="D67" s="6">
        <v>0.007617621299004205</v>
      </c>
      <c r="E67" s="21">
        <v>32.71748135874069</v>
      </c>
      <c r="G67" s="5">
        <v>4.932</v>
      </c>
      <c r="H67" s="6">
        <v>0.007731793550514689</v>
      </c>
      <c r="I67" s="21">
        <v>43.95796847635727</v>
      </c>
      <c r="K67" s="5">
        <v>4.88</v>
      </c>
      <c r="L67" s="6">
        <v>0.004113020198654493</v>
      </c>
      <c r="M67" s="21">
        <v>95.59118236472945</v>
      </c>
      <c r="O67" s="5">
        <v>6.207</v>
      </c>
      <c r="P67" s="6">
        <v>0.02228519426194484</v>
      </c>
      <c r="Q67" s="21">
        <v>0.9432428037079172</v>
      </c>
    </row>
    <row r="68" spans="1:17" ht="12.75">
      <c r="A68" s="8" t="s">
        <v>160</v>
      </c>
      <c r="B68" s="8" t="s">
        <v>161</v>
      </c>
      <c r="C68" s="5">
        <v>610.888</v>
      </c>
      <c r="D68" s="6">
        <v>0.29049962170585436</v>
      </c>
      <c r="E68" s="21">
        <v>15.500078463699664</v>
      </c>
      <c r="G68" s="5">
        <v>220.531</v>
      </c>
      <c r="H68" s="6">
        <v>0.34572184985574916</v>
      </c>
      <c r="I68" s="21">
        <v>10.699997490148835</v>
      </c>
      <c r="K68" s="5">
        <v>304.764</v>
      </c>
      <c r="L68" s="6">
        <v>0.2568648540620365</v>
      </c>
      <c r="M68" s="21">
        <v>8.849339433616557</v>
      </c>
      <c r="O68" s="5">
        <v>85.593</v>
      </c>
      <c r="P68" s="6">
        <v>0.3073073356633873</v>
      </c>
      <c r="Q68" s="21">
        <v>72.20199175133288</v>
      </c>
    </row>
    <row r="69" spans="1:17" ht="12.75">
      <c r="A69" s="8" t="s">
        <v>162</v>
      </c>
      <c r="B69" s="8" t="s">
        <v>163</v>
      </c>
      <c r="C69" s="5">
        <v>2174.613</v>
      </c>
      <c r="D69" s="6">
        <v>1.0341081407011317</v>
      </c>
      <c r="E69" s="21">
        <v>4.07022903832044</v>
      </c>
      <c r="G69" s="5">
        <v>272.503</v>
      </c>
      <c r="H69" s="6">
        <v>0.42719727045740147</v>
      </c>
      <c r="I69" s="21">
        <v>11.33113805726238</v>
      </c>
      <c r="K69" s="5">
        <v>1581.68</v>
      </c>
      <c r="L69" s="6">
        <v>1.3330905302884917</v>
      </c>
      <c r="M69" s="21">
        <v>3.931809042188293</v>
      </c>
      <c r="O69" s="5">
        <v>320.43</v>
      </c>
      <c r="P69" s="6">
        <v>1.1504502654027688</v>
      </c>
      <c r="Q69" s="21">
        <v>-0.7806137773222609</v>
      </c>
    </row>
    <row r="70" spans="1:17" ht="12.75">
      <c r="A70" s="8" t="s">
        <v>164</v>
      </c>
      <c r="B70" s="8" t="s">
        <v>165</v>
      </c>
      <c r="C70" s="5">
        <v>763.088</v>
      </c>
      <c r="D70" s="6">
        <v>0.36287629701070734</v>
      </c>
      <c r="E70" s="21">
        <v>11.356790959396683</v>
      </c>
      <c r="G70" s="5">
        <v>17.292</v>
      </c>
      <c r="H70" s="6">
        <v>0.02710830780119627</v>
      </c>
      <c r="I70" s="21">
        <v>-33.571510890860885</v>
      </c>
      <c r="K70" s="5">
        <v>574.279</v>
      </c>
      <c r="L70" s="6">
        <v>0.4840207226768655</v>
      </c>
      <c r="M70" s="21">
        <v>16.480942104238334</v>
      </c>
      <c r="O70" s="5">
        <v>171.517</v>
      </c>
      <c r="P70" s="6">
        <v>0.6158030714074422</v>
      </c>
      <c r="Q70" s="21">
        <v>3.1935695419622236</v>
      </c>
    </row>
    <row r="71" spans="1:17" ht="12.75">
      <c r="A71" s="8" t="s">
        <v>166</v>
      </c>
      <c r="B71" s="8" t="s">
        <v>167</v>
      </c>
      <c r="C71" s="5">
        <v>14.935</v>
      </c>
      <c r="D71" s="6">
        <v>0.007102139590525488</v>
      </c>
      <c r="E71" s="21">
        <v>-48.389660653811596</v>
      </c>
      <c r="G71" s="5">
        <v>8.88</v>
      </c>
      <c r="H71" s="6">
        <v>0.01392099082087803</v>
      </c>
      <c r="I71" s="21">
        <v>-47.45251198295757</v>
      </c>
      <c r="K71" s="5">
        <v>6.055</v>
      </c>
      <c r="L71" s="6">
        <v>0.005103347807961672</v>
      </c>
      <c r="M71" s="21">
        <v>-49.70512501038292</v>
      </c>
      <c r="O71" s="5">
        <v>0</v>
      </c>
      <c r="P71" s="6">
        <v>0</v>
      </c>
      <c r="Q71" s="21"/>
    </row>
    <row r="72" spans="1:17" ht="12.75">
      <c r="A72" s="8" t="s">
        <v>168</v>
      </c>
      <c r="B72" s="8" t="s">
        <v>169</v>
      </c>
      <c r="C72" s="5">
        <v>844.104</v>
      </c>
      <c r="D72" s="6">
        <v>0.4014023727432827</v>
      </c>
      <c r="E72" s="21">
        <v>13.560614927614031</v>
      </c>
      <c r="G72" s="5">
        <v>141.409</v>
      </c>
      <c r="H72" s="6">
        <v>0.2216839404267501</v>
      </c>
      <c r="I72" s="21">
        <v>23.161406075808237</v>
      </c>
      <c r="K72" s="5">
        <v>656.171</v>
      </c>
      <c r="L72" s="6">
        <v>0.5530419214695323</v>
      </c>
      <c r="M72" s="21">
        <v>12.384027129559065</v>
      </c>
      <c r="O72" s="5">
        <v>46.524</v>
      </c>
      <c r="P72" s="6">
        <v>0.1670366324863415</v>
      </c>
      <c r="Q72" s="21">
        <v>4.2531259803701955</v>
      </c>
    </row>
    <row r="73" spans="1:17" ht="12.75">
      <c r="A73" s="8" t="s">
        <v>170</v>
      </c>
      <c r="B73" s="8" t="s">
        <v>171</v>
      </c>
      <c r="C73" s="5">
        <v>764.769</v>
      </c>
      <c r="D73" s="6">
        <v>0.36367567408815443</v>
      </c>
      <c r="E73" s="21">
        <v>0.472692732644827</v>
      </c>
      <c r="G73" s="5">
        <v>1.02</v>
      </c>
      <c r="H73" s="6">
        <v>0.001599032729425179</v>
      </c>
      <c r="I73" s="21">
        <v>-19.937205651491364</v>
      </c>
      <c r="K73" s="5">
        <v>763.749</v>
      </c>
      <c r="L73" s="6">
        <v>0.643712103217658</v>
      </c>
      <c r="M73" s="21">
        <v>0.5069108050169925</v>
      </c>
      <c r="O73" s="5">
        <v>0</v>
      </c>
      <c r="P73" s="6">
        <v>0</v>
      </c>
      <c r="Q73" s="21"/>
    </row>
    <row r="74" spans="1:17" ht="12.75">
      <c r="A74" s="8" t="s">
        <v>172</v>
      </c>
      <c r="B74" s="8" t="s">
        <v>173</v>
      </c>
      <c r="C74" s="5">
        <v>499.78</v>
      </c>
      <c r="D74" s="6">
        <v>0.23766369766004877</v>
      </c>
      <c r="E74" s="21">
        <v>7.952238186986456</v>
      </c>
      <c r="G74" s="5">
        <v>0</v>
      </c>
      <c r="H74" s="6">
        <v>0</v>
      </c>
      <c r="I74" s="21"/>
      <c r="K74" s="5">
        <v>431.156</v>
      </c>
      <c r="L74" s="6">
        <v>0.36339207720718786</v>
      </c>
      <c r="M74" s="21">
        <v>7.7650222825421364</v>
      </c>
      <c r="O74" s="5">
        <v>68.624</v>
      </c>
      <c r="P74" s="6">
        <v>0.24638298228318073</v>
      </c>
      <c r="Q74" s="21">
        <v>9.143538767395619</v>
      </c>
    </row>
    <row r="75" spans="1:17" ht="12.75">
      <c r="A75" s="8" t="s">
        <v>174</v>
      </c>
      <c r="B75" s="8" t="s">
        <v>175</v>
      </c>
      <c r="C75" s="5">
        <v>131.657</v>
      </c>
      <c r="D75" s="6">
        <v>0.06260772628522358</v>
      </c>
      <c r="E75" s="21">
        <v>19.569699116330195</v>
      </c>
      <c r="G75" s="5">
        <v>0</v>
      </c>
      <c r="H75" s="6">
        <v>0</v>
      </c>
      <c r="I75" s="21"/>
      <c r="K75" s="5">
        <v>106.006</v>
      </c>
      <c r="L75" s="6">
        <v>0.08934524983167381</v>
      </c>
      <c r="M75" s="21">
        <v>12.080778177204484</v>
      </c>
      <c r="O75" s="5">
        <v>25.651</v>
      </c>
      <c r="P75" s="6">
        <v>0.09209562075288337</v>
      </c>
      <c r="Q75" s="21">
        <v>65.18127374589479</v>
      </c>
    </row>
    <row r="76" spans="1:17" ht="12.75">
      <c r="A76" s="8" t="s">
        <v>176</v>
      </c>
      <c r="B76" s="8" t="s">
        <v>177</v>
      </c>
      <c r="C76" s="5">
        <v>214.642</v>
      </c>
      <c r="D76" s="6">
        <v>0.10207013364510023</v>
      </c>
      <c r="E76" s="21">
        <v>19.921111148357976</v>
      </c>
      <c r="G76" s="5">
        <v>0</v>
      </c>
      <c r="H76" s="6">
        <v>0</v>
      </c>
      <c r="I76" s="21"/>
      <c r="K76" s="5">
        <v>142.559</v>
      </c>
      <c r="L76" s="6">
        <v>0.12015328821721023</v>
      </c>
      <c r="M76" s="21">
        <v>31.429546041228743</v>
      </c>
      <c r="O76" s="5">
        <v>72.083</v>
      </c>
      <c r="P76" s="6">
        <v>0.25880194264278555</v>
      </c>
      <c r="Q76" s="21">
        <v>2.219291528404092</v>
      </c>
    </row>
    <row r="77" spans="1:17" ht="12.75">
      <c r="A77" s="8" t="s">
        <v>178</v>
      </c>
      <c r="C77" s="5">
        <v>10.008</v>
      </c>
      <c r="D77" s="6">
        <v>0.004759170607430805</v>
      </c>
      <c r="E77" s="21">
        <v>-4.137931034482778</v>
      </c>
      <c r="G77" s="5">
        <v>1.235</v>
      </c>
      <c r="H77" s="6">
        <v>0.0019360837459216629</v>
      </c>
      <c r="I77" s="21">
        <v>-43.8125568698817</v>
      </c>
      <c r="K77" s="5">
        <v>8.773</v>
      </c>
      <c r="L77" s="6">
        <v>0.007394165205490957</v>
      </c>
      <c r="M77" s="21">
        <v>6.442611016743494</v>
      </c>
      <c r="O77" s="5">
        <v>0</v>
      </c>
      <c r="P77" s="6">
        <v>0</v>
      </c>
      <c r="Q77" s="21"/>
    </row>
    <row r="78" spans="3:17" ht="12.75">
      <c r="C78" s="5"/>
      <c r="D78" s="6"/>
      <c r="E78" s="6"/>
      <c r="G78" s="5"/>
      <c r="H78" s="6"/>
      <c r="I78" s="6"/>
      <c r="K78" s="5"/>
      <c r="L78" s="6"/>
      <c r="M78" s="6"/>
      <c r="O78" s="5"/>
      <c r="P78" s="6"/>
      <c r="Q78" s="6"/>
    </row>
    <row r="79" spans="1:17" ht="12.75">
      <c r="A79" s="7" t="s">
        <v>179</v>
      </c>
      <c r="B79" s="7" t="s">
        <v>180</v>
      </c>
      <c r="C79" s="19">
        <v>11581.662</v>
      </c>
      <c r="D79" s="20">
        <v>5.507504533932682</v>
      </c>
      <c r="E79" s="20">
        <v>7.574648461109142</v>
      </c>
      <c r="F79" s="7"/>
      <c r="G79" s="19">
        <v>50.458</v>
      </c>
      <c r="H79" s="20">
        <v>0.0791019543738585</v>
      </c>
      <c r="I79" s="20">
        <v>-12.628352755796437</v>
      </c>
      <c r="J79" s="7"/>
      <c r="K79" s="19">
        <v>10386.47</v>
      </c>
      <c r="L79" s="20">
        <v>8.754049365311257</v>
      </c>
      <c r="M79" s="20">
        <v>8.210261798432349</v>
      </c>
      <c r="N79" s="7"/>
      <c r="O79" s="19">
        <v>1144.734</v>
      </c>
      <c r="P79" s="20">
        <v>4.109975764178052</v>
      </c>
      <c r="Q79" s="20">
        <v>3.1294679174808655</v>
      </c>
    </row>
    <row r="80" spans="1:17" ht="12.75">
      <c r="A80" s="8" t="s">
        <v>181</v>
      </c>
      <c r="B80" s="8" t="s">
        <v>182</v>
      </c>
      <c r="C80" s="5">
        <v>1990.745</v>
      </c>
      <c r="D80" s="6">
        <v>0.9466721713519024</v>
      </c>
      <c r="E80" s="21">
        <v>-0.460361048665162</v>
      </c>
      <c r="G80" s="5">
        <v>50.458</v>
      </c>
      <c r="H80" s="6">
        <v>0.0791019543738585</v>
      </c>
      <c r="I80" s="21">
        <v>-12.628352755796437</v>
      </c>
      <c r="K80" s="5">
        <v>1940.287</v>
      </c>
      <c r="L80" s="6">
        <v>1.6353359881530187</v>
      </c>
      <c r="M80" s="21">
        <v>-0.0985479875666827</v>
      </c>
      <c r="O80" s="5">
        <v>0</v>
      </c>
      <c r="P80" s="6">
        <v>0</v>
      </c>
      <c r="Q80" s="21"/>
    </row>
    <row r="81" spans="1:17" ht="12.75">
      <c r="A81" s="8" t="s">
        <v>183</v>
      </c>
      <c r="B81" s="8" t="s">
        <v>184</v>
      </c>
      <c r="C81" s="5">
        <v>1153.438</v>
      </c>
      <c r="D81" s="6">
        <v>0.5485020210925035</v>
      </c>
      <c r="E81" s="21">
        <v>4.730799683293753</v>
      </c>
      <c r="G81" s="5">
        <v>0</v>
      </c>
      <c r="H81" s="6">
        <v>0</v>
      </c>
      <c r="I81" s="21" t="s">
        <v>4</v>
      </c>
      <c r="K81" s="5">
        <v>978.245</v>
      </c>
      <c r="L81" s="6">
        <v>0.8244961975886813</v>
      </c>
      <c r="M81" s="21">
        <v>5.446829518580074</v>
      </c>
      <c r="O81" s="5">
        <v>175.193</v>
      </c>
      <c r="P81" s="6">
        <v>0.6290011339347356</v>
      </c>
      <c r="Q81" s="21">
        <v>0.904839248482334</v>
      </c>
    </row>
    <row r="82" spans="1:17" ht="12.75">
      <c r="A82" s="8" t="s">
        <v>185</v>
      </c>
      <c r="B82" s="8" t="s">
        <v>186</v>
      </c>
      <c r="C82" s="5">
        <v>414.804</v>
      </c>
      <c r="D82" s="6">
        <v>0.19725449686697918</v>
      </c>
      <c r="E82" s="21">
        <v>-11.729556268673234</v>
      </c>
      <c r="G82" s="5">
        <v>0</v>
      </c>
      <c r="H82" s="6">
        <v>0</v>
      </c>
      <c r="I82" s="21" t="s">
        <v>4</v>
      </c>
      <c r="K82" s="5">
        <v>414.804</v>
      </c>
      <c r="L82" s="6">
        <v>0.3496100882136636</v>
      </c>
      <c r="M82" s="21">
        <v>-11.729556268673234</v>
      </c>
      <c r="O82" s="5">
        <v>0</v>
      </c>
      <c r="P82" s="6">
        <v>0</v>
      </c>
      <c r="Q82" s="21"/>
    </row>
    <row r="83" spans="1:17" ht="12.75">
      <c r="A83" s="8" t="s">
        <v>187</v>
      </c>
      <c r="B83" s="8" t="s">
        <v>188</v>
      </c>
      <c r="C83" s="5">
        <v>1450.263</v>
      </c>
      <c r="D83" s="6">
        <v>0.689653181719067</v>
      </c>
      <c r="E83" s="21">
        <v>11.140717716219543</v>
      </c>
      <c r="G83" s="5">
        <v>0</v>
      </c>
      <c r="H83" s="6">
        <v>0</v>
      </c>
      <c r="I83" s="21" t="s">
        <v>4</v>
      </c>
      <c r="K83" s="5">
        <v>1308.993</v>
      </c>
      <c r="L83" s="6">
        <v>1.103261198544537</v>
      </c>
      <c r="M83" s="21">
        <v>12.289070843716628</v>
      </c>
      <c r="O83" s="5">
        <v>141.27</v>
      </c>
      <c r="P83" s="6">
        <v>0.5072062821628722</v>
      </c>
      <c r="Q83" s="21">
        <v>1.520617445420192</v>
      </c>
    </row>
    <row r="84" spans="1:17" ht="12.75">
      <c r="A84" s="8" t="s">
        <v>189</v>
      </c>
      <c r="B84" s="8" t="s">
        <v>190</v>
      </c>
      <c r="C84" s="5">
        <v>1941.1029999999998</v>
      </c>
      <c r="D84" s="6">
        <v>0.9230655818940606</v>
      </c>
      <c r="E84" s="21">
        <v>8.485023601645794</v>
      </c>
      <c r="G84" s="5">
        <v>0</v>
      </c>
      <c r="H84" s="6">
        <v>0</v>
      </c>
      <c r="I84" s="21" t="s">
        <v>4</v>
      </c>
      <c r="K84" s="5">
        <v>1611.475</v>
      </c>
      <c r="L84" s="6">
        <v>1.358202709964498</v>
      </c>
      <c r="M84" s="21">
        <v>10.029011512429069</v>
      </c>
      <c r="O84" s="5">
        <v>329.628</v>
      </c>
      <c r="P84" s="6">
        <v>1.1834741443815617</v>
      </c>
      <c r="Q84" s="21"/>
    </row>
    <row r="85" spans="1:17" ht="12.75">
      <c r="A85" s="8" t="s">
        <v>191</v>
      </c>
      <c r="B85" s="8" t="s">
        <v>192</v>
      </c>
      <c r="C85" s="5">
        <v>2676.823</v>
      </c>
      <c r="D85" s="6">
        <v>1.2729273923755746</v>
      </c>
      <c r="E85" s="21">
        <v>16.77612880512713</v>
      </c>
      <c r="G85" s="5">
        <v>0</v>
      </c>
      <c r="H85" s="6">
        <v>0</v>
      </c>
      <c r="I85" s="21" t="s">
        <v>4</v>
      </c>
      <c r="K85" s="5">
        <v>2367.459</v>
      </c>
      <c r="L85" s="6">
        <v>1.9953702226406491</v>
      </c>
      <c r="M85" s="21">
        <v>18.33662065745815</v>
      </c>
      <c r="O85" s="5">
        <v>309.364</v>
      </c>
      <c r="P85" s="6">
        <v>1.1107196451832293</v>
      </c>
      <c r="Q85" s="21">
        <v>6.071900018857899</v>
      </c>
    </row>
    <row r="86" spans="1:17" ht="12.75">
      <c r="A86" s="8" t="s">
        <v>193</v>
      </c>
      <c r="B86" s="8" t="s">
        <v>194</v>
      </c>
      <c r="C86" s="5">
        <v>1954.005</v>
      </c>
      <c r="D86" s="6">
        <v>0.9292009555128729</v>
      </c>
      <c r="E86" s="21">
        <v>8.278220008145787</v>
      </c>
      <c r="G86" s="5">
        <v>0</v>
      </c>
      <c r="H86" s="6">
        <v>0</v>
      </c>
      <c r="I86" s="21" t="s">
        <v>4</v>
      </c>
      <c r="K86" s="5">
        <v>1764.726</v>
      </c>
      <c r="L86" s="6">
        <v>1.4873675580103995</v>
      </c>
      <c r="M86" s="21">
        <v>8.682794043381335</v>
      </c>
      <c r="O86" s="5">
        <v>189.279</v>
      </c>
      <c r="P86" s="6">
        <v>0.679574558515653</v>
      </c>
      <c r="Q86" s="21">
        <v>4.646302695231512</v>
      </c>
    </row>
    <row r="87" spans="1:17" ht="12.75">
      <c r="A87" s="8" t="s">
        <v>195</v>
      </c>
      <c r="C87" s="5">
        <v>0.481</v>
      </c>
      <c r="D87" s="6">
        <v>0.00022873311972164444</v>
      </c>
      <c r="E87" s="21">
        <v>-87.65400410677618</v>
      </c>
      <c r="G87" s="5">
        <v>0</v>
      </c>
      <c r="H87" s="6">
        <v>0</v>
      </c>
      <c r="I87" s="21"/>
      <c r="K87" s="5">
        <v>0.481</v>
      </c>
      <c r="L87" s="6">
        <v>0.00040540219581000235</v>
      </c>
      <c r="M87" s="21">
        <v>-87.65400410677618</v>
      </c>
      <c r="O87" s="5">
        <v>0</v>
      </c>
      <c r="P87" s="6">
        <v>0</v>
      </c>
      <c r="Q87" s="21"/>
    </row>
    <row r="88" spans="3:17" ht="12.75">
      <c r="C88" s="5"/>
      <c r="D88" s="6"/>
      <c r="E88" s="6"/>
      <c r="G88" s="5"/>
      <c r="H88" s="6"/>
      <c r="I88" s="6"/>
      <c r="K88" s="5"/>
      <c r="L88" s="6"/>
      <c r="M88" s="6"/>
      <c r="O88" s="5"/>
      <c r="P88" s="6"/>
      <c r="Q88" s="6"/>
    </row>
    <row r="89" spans="1:17" ht="12.75">
      <c r="A89" s="7" t="s">
        <v>196</v>
      </c>
      <c r="B89" s="7" t="s">
        <v>197</v>
      </c>
      <c r="C89" s="19">
        <v>8738.251999999999</v>
      </c>
      <c r="D89" s="20">
        <v>4.155358920735756</v>
      </c>
      <c r="E89" s="20">
        <v>11.674191698596221</v>
      </c>
      <c r="F89" s="7"/>
      <c r="G89" s="19">
        <v>5162.924999999999</v>
      </c>
      <c r="H89" s="20">
        <v>8.093809857419108</v>
      </c>
      <c r="I89" s="20">
        <v>10.987348161383924</v>
      </c>
      <c r="J89" s="7"/>
      <c r="K89" s="19">
        <v>2303.018</v>
      </c>
      <c r="L89" s="20">
        <v>1.9410572852182117</v>
      </c>
      <c r="M89" s="20">
        <v>6.215176521971333</v>
      </c>
      <c r="N89" s="7"/>
      <c r="O89" s="19">
        <v>1272.309</v>
      </c>
      <c r="P89" s="20">
        <v>4.568012441794873</v>
      </c>
      <c r="Q89" s="20">
        <v>26.635460066766065</v>
      </c>
    </row>
    <row r="90" spans="1:17" ht="12.75">
      <c r="A90" s="8" t="s">
        <v>198</v>
      </c>
      <c r="B90" s="8" t="s">
        <v>182</v>
      </c>
      <c r="C90" s="5">
        <v>113.068</v>
      </c>
      <c r="D90" s="6">
        <v>0.053767975843423896</v>
      </c>
      <c r="E90" s="21">
        <v>25.046172902312527</v>
      </c>
      <c r="G90" s="5">
        <v>55.604</v>
      </c>
      <c r="H90" s="6">
        <v>0.08716923126172317</v>
      </c>
      <c r="I90" s="21">
        <v>-2.510694999649348</v>
      </c>
      <c r="K90" s="5">
        <v>57.464</v>
      </c>
      <c r="L90" s="6">
        <v>0.0484324985031725</v>
      </c>
      <c r="M90" s="21">
        <v>72.12520593080725</v>
      </c>
      <c r="O90" s="5">
        <v>0</v>
      </c>
      <c r="P90" s="6">
        <v>0</v>
      </c>
      <c r="Q90" s="21"/>
    </row>
    <row r="91" spans="1:17" ht="12.75">
      <c r="A91" s="8" t="s">
        <v>199</v>
      </c>
      <c r="B91" s="8" t="s">
        <v>200</v>
      </c>
      <c r="C91" s="5">
        <v>1982.378</v>
      </c>
      <c r="D91" s="6">
        <v>0.9426933563566612</v>
      </c>
      <c r="E91" s="21">
        <v>93.74296325254103</v>
      </c>
      <c r="G91" s="5">
        <v>1341.335</v>
      </c>
      <c r="H91" s="6">
        <v>2.1027829079642375</v>
      </c>
      <c r="I91" s="21">
        <v>176.35423019234892</v>
      </c>
      <c r="K91" s="5">
        <v>87.1</v>
      </c>
      <c r="L91" s="6">
        <v>0.07341066788991935</v>
      </c>
      <c r="M91" s="21">
        <v>28.40547234343673</v>
      </c>
      <c r="O91" s="5">
        <v>553.943</v>
      </c>
      <c r="P91" s="6">
        <v>1.9888395948194797</v>
      </c>
      <c r="Q91" s="21">
        <v>17.860212765957446</v>
      </c>
    </row>
    <row r="92" spans="1:17" ht="12.75">
      <c r="A92" s="8" t="s">
        <v>201</v>
      </c>
      <c r="B92" s="8" t="s">
        <v>202</v>
      </c>
      <c r="C92" s="5">
        <v>2583.5379999999996</v>
      </c>
      <c r="D92" s="6">
        <v>1.2285669577118872</v>
      </c>
      <c r="E92" s="21">
        <v>-11.851898354979669</v>
      </c>
      <c r="G92" s="5">
        <v>2334.979</v>
      </c>
      <c r="H92" s="6">
        <v>3.6604978858043866</v>
      </c>
      <c r="I92" s="21">
        <v>-14.122569343430808</v>
      </c>
      <c r="K92" s="5">
        <v>38.22</v>
      </c>
      <c r="L92" s="6">
        <v>0.032213039342740724</v>
      </c>
      <c r="M92" s="21">
        <v>-31.971093944679794</v>
      </c>
      <c r="O92" s="5">
        <v>210.339</v>
      </c>
      <c r="P92" s="6">
        <v>0.7551869624396997</v>
      </c>
      <c r="Q92" s="21">
        <v>35.043047824495844</v>
      </c>
    </row>
    <row r="93" spans="1:17" ht="12.75">
      <c r="A93" s="8" t="s">
        <v>203</v>
      </c>
      <c r="B93" s="8" t="s">
        <v>204</v>
      </c>
      <c r="C93" s="5">
        <v>4059.243</v>
      </c>
      <c r="D93" s="6">
        <v>1.9303187424079982</v>
      </c>
      <c r="E93" s="21">
        <v>7.3921255251224025</v>
      </c>
      <c r="G93" s="5">
        <v>1431.007</v>
      </c>
      <c r="H93" s="6">
        <v>2.243359832388762</v>
      </c>
      <c r="I93" s="21">
        <v>2.9214887653581427</v>
      </c>
      <c r="K93" s="5">
        <v>2120.209</v>
      </c>
      <c r="L93" s="6">
        <v>1.7869800086821812</v>
      </c>
      <c r="M93" s="21">
        <v>5.456749337602909</v>
      </c>
      <c r="O93" s="5">
        <v>508.027</v>
      </c>
      <c r="P93" s="6">
        <v>1.8239858845356938</v>
      </c>
      <c r="Q93" s="21">
        <v>34.06351845254588</v>
      </c>
    </row>
    <row r="94" spans="1:17" ht="12.75">
      <c r="A94" s="8" t="s">
        <v>205</v>
      </c>
      <c r="C94" s="5">
        <v>0.025</v>
      </c>
      <c r="D94" s="6">
        <v>1.1888415785948255E-05</v>
      </c>
      <c r="E94" s="21">
        <v>-93.94673123486683</v>
      </c>
      <c r="G94" s="5">
        <v>0</v>
      </c>
      <c r="H94" s="6">
        <v>0</v>
      </c>
      <c r="I94" s="21"/>
      <c r="K94" s="5">
        <v>0.025</v>
      </c>
      <c r="L94" s="6">
        <v>2.107080019802507E-05</v>
      </c>
      <c r="M94" s="21">
        <v>-92.99719887955182</v>
      </c>
      <c r="O94" s="5">
        <v>0</v>
      </c>
      <c r="P94" s="6">
        <v>0</v>
      </c>
      <c r="Q94" s="21"/>
    </row>
    <row r="95" spans="3:17" ht="12.75">
      <c r="C95" s="5"/>
      <c r="D95" s="6"/>
      <c r="E95" s="6"/>
      <c r="G95" s="5"/>
      <c r="H95" s="6"/>
      <c r="I95" s="6"/>
      <c r="K95" s="5"/>
      <c r="L95" s="6"/>
      <c r="M95" s="6"/>
      <c r="O95" s="5"/>
      <c r="P95" s="6"/>
      <c r="Q95" s="6"/>
    </row>
    <row r="96" spans="1:17" ht="12.75">
      <c r="A96" s="7" t="s">
        <v>206</v>
      </c>
      <c r="B96" s="7" t="s">
        <v>207</v>
      </c>
      <c r="C96" s="19">
        <v>210288.742</v>
      </c>
      <c r="D96" s="20">
        <v>100</v>
      </c>
      <c r="E96" s="20">
        <v>7.85744577320226</v>
      </c>
      <c r="F96" s="7"/>
      <c r="G96" s="19">
        <v>63788.56300000002</v>
      </c>
      <c r="H96" s="20">
        <v>100</v>
      </c>
      <c r="I96" s="20">
        <v>7.6072789369180045</v>
      </c>
      <c r="J96" s="7"/>
      <c r="K96" s="19">
        <v>118647.60599999999</v>
      </c>
      <c r="L96" s="20">
        <v>100</v>
      </c>
      <c r="M96" s="20">
        <v>7.911157011846029</v>
      </c>
      <c r="N96" s="7"/>
      <c r="O96" s="19">
        <v>27852.573000000008</v>
      </c>
      <c r="P96" s="20">
        <v>100</v>
      </c>
      <c r="Q96" s="20">
        <v>8.204138455092567</v>
      </c>
    </row>
    <row r="97" ht="12.75">
      <c r="G97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Hjelmervik Hansen</dc:creator>
  <cp:keywords/>
  <dc:description/>
  <cp:lastModifiedBy>mersa.delalic</cp:lastModifiedBy>
  <cp:lastPrinted>2001-10-30T15:33:48Z</cp:lastPrinted>
  <dcterms:created xsi:type="dcterms:W3CDTF">2001-01-12T13:00:27Z</dcterms:created>
  <dcterms:modified xsi:type="dcterms:W3CDTF">2001-10-30T15:34:44Z</dcterms:modified>
  <cp:category/>
  <cp:version/>
  <cp:contentType/>
  <cp:contentStatus/>
</cp:coreProperties>
</file>