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-15" yWindow="4740" windowWidth="20730" windowHeight="4800"/>
  </bookViews>
  <sheets>
    <sheet name="Alle årsverk" sheetId="4" r:id="rId1"/>
    <sheet name="Ark1" sheetId="6" r:id="rId2"/>
    <sheet name="Ark2" sheetId="7" r:id="rId3"/>
  </sheets>
  <calcPr calcId="125725"/>
</workbook>
</file>

<file path=xl/calcChain.xml><?xml version="1.0" encoding="utf-8"?>
<calcChain xmlns="http://schemas.openxmlformats.org/spreadsheetml/2006/main">
  <c r="J8" i="4"/>
  <c r="J7"/>
  <c r="K7"/>
  <c r="K8"/>
  <c r="J12" l="1"/>
  <c r="K12"/>
  <c r="C8" l="1"/>
  <c r="D8"/>
  <c r="E8"/>
  <c r="F8"/>
  <c r="G8"/>
  <c r="H8"/>
  <c r="I8"/>
  <c r="I12" l="1"/>
  <c r="H12"/>
  <c r="G12"/>
  <c r="F12"/>
  <c r="E12"/>
  <c r="D12"/>
  <c r="C12"/>
</calcChain>
</file>

<file path=xl/sharedStrings.xml><?xml version="1.0" encoding="utf-8"?>
<sst xmlns="http://schemas.openxmlformats.org/spreadsheetml/2006/main" count="16" uniqueCount="16">
  <si>
    <t>Bane</t>
  </si>
  <si>
    <t>Trafikk</t>
  </si>
  <si>
    <t>Utbygging</t>
  </si>
  <si>
    <t>NJM</t>
  </si>
  <si>
    <t>NJS</t>
  </si>
  <si>
    <t>Administrasjon</t>
  </si>
  <si>
    <t>Staber</t>
  </si>
  <si>
    <t>Sum</t>
  </si>
  <si>
    <t>Bemanningsutvikling i Jernbaneverket, i antall årsverk - alle ansatte - uttrekk i slutten av året - fordelt pr organisatorisk enhet via koststed</t>
  </si>
  <si>
    <r>
      <rPr>
        <b/>
        <sz val="11"/>
        <rFont val="Calibri"/>
        <family val="2"/>
        <scheme val="minor"/>
      </rPr>
      <t>Bane:</t>
    </r>
    <r>
      <rPr>
        <sz val="11"/>
        <rFont val="Calibri"/>
        <family val="2"/>
        <scheme val="minor"/>
      </rPr>
      <t xml:space="preserve"> Drift og vedlikehold av infrastrukturen organisert gjennom 10 banesjefer geografisk plassert. Har i tillegg landsomfattende enheter for strømforsyning, telekommunikasjon og maskinadministrasjon.</t>
    </r>
  </si>
  <si>
    <r>
      <rPr>
        <b/>
        <sz val="11"/>
        <rFont val="Calibri"/>
        <family val="2"/>
        <scheme val="minor"/>
      </rPr>
      <t>Trafikk:</t>
    </r>
    <r>
      <rPr>
        <sz val="11"/>
        <rFont val="Calibri"/>
        <family val="2"/>
        <scheme val="minor"/>
      </rPr>
      <t xml:space="preserve"> Trafikkstyring gjennom togledere og trafikkstyrere på stasjonene, publikumsinformasjon, stasjonsdrift, kundesenter, markedskontakt.</t>
    </r>
  </si>
  <si>
    <r>
      <rPr>
        <b/>
        <sz val="11"/>
        <rFont val="Calibri"/>
        <family val="2"/>
        <scheme val="minor"/>
      </rPr>
      <t>Utbygging:</t>
    </r>
    <r>
      <rPr>
        <sz val="11"/>
        <rFont val="Calibri"/>
        <family val="2"/>
        <scheme val="minor"/>
      </rPr>
      <t xml:space="preserve"> Planlegging og byggherrefunksjon for investeringsprosjektene.</t>
    </r>
  </si>
  <si>
    <r>
      <rPr>
        <b/>
        <sz val="11"/>
        <rFont val="Calibri"/>
        <family val="2"/>
        <scheme val="minor"/>
      </rPr>
      <t>Administrasjon:</t>
    </r>
    <r>
      <rPr>
        <sz val="11"/>
        <rFont val="Calibri"/>
        <family val="2"/>
        <scheme val="minor"/>
      </rPr>
      <t xml:space="preserve">  lønn, regnskap, forsyning, eiendom, kontordrift, dokumentsenter</t>
    </r>
  </si>
  <si>
    <r>
      <rPr>
        <b/>
        <sz val="11"/>
        <rFont val="Calibri"/>
        <family val="2"/>
        <scheme val="minor"/>
      </rPr>
      <t>Staber</t>
    </r>
    <r>
      <rPr>
        <sz val="11"/>
        <rFont val="Calibri"/>
        <family val="2"/>
        <scheme val="minor"/>
      </rPr>
      <t>: faglige støttefunksjoner, ledelsestøtte på mer strategisk nivå – sikkerhet, økonomi, kommunikasjon, plan, teknologi, HR</t>
    </r>
  </si>
  <si>
    <r>
      <rPr>
        <b/>
        <sz val="11"/>
        <rFont val="Calibri"/>
        <family val="2"/>
        <scheme val="minor"/>
      </rPr>
      <t>NJS:</t>
    </r>
    <r>
      <rPr>
        <sz val="11"/>
        <rFont val="Calibri"/>
        <family val="2"/>
        <scheme val="minor"/>
      </rPr>
      <t xml:space="preserve"> Norsk Jernbaneskole.</t>
    </r>
  </si>
  <si>
    <r>
      <rPr>
        <b/>
        <sz val="11"/>
        <rFont val="Calibri"/>
        <family val="2"/>
        <scheme val="minor"/>
      </rPr>
      <t xml:space="preserve">NJM: </t>
    </r>
    <r>
      <rPr>
        <sz val="11"/>
        <rFont val="Calibri"/>
        <family val="2"/>
        <scheme val="minor"/>
      </rPr>
      <t>Norsk Jernbanemuseum.</t>
    </r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</si>
</sst>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1" xfId="0" applyFont="1" applyBorder="1"/>
    <xf numFmtId="3" fontId="0" fillId="0" borderId="0" xfId="0" applyNumberFormat="1"/>
    <xf numFmtId="3" fontId="1" fillId="0" borderId="1" xfId="0" applyNumberFormat="1" applyFont="1" applyBorder="1"/>
    <xf numFmtId="0" fontId="2" fillId="0" borderId="0" xfId="0" applyFont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nb-NO"/>
  <c:chart>
    <c:plotArea>
      <c:layout/>
      <c:barChart>
        <c:barDir val="bar"/>
        <c:grouping val="stacked"/>
        <c:ser>
          <c:idx val="0"/>
          <c:order val="0"/>
          <c:tx>
            <c:strRef>
              <c:f>'Alle årsverk'!$A$4</c:f>
              <c:strCache>
                <c:ptCount val="1"/>
                <c:pt idx="0">
                  <c:v>Bane</c:v>
                </c:pt>
              </c:strCache>
            </c:strRef>
          </c:tx>
          <c:cat>
            <c:strRef>
              <c:f>'Alle årsverk'!$B$2:$K$3</c:f>
              <c:strCache>
                <c:ptCount val="10"/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</c:strCache>
            </c:strRef>
          </c:cat>
          <c:val>
            <c:numRef>
              <c:f>'Alle årsverk'!$B$4:$K$4</c:f>
              <c:numCache>
                <c:formatCode>#,##0</c:formatCode>
                <c:ptCount val="10"/>
                <c:pt idx="1">
                  <c:v>1757.4</c:v>
                </c:pt>
                <c:pt idx="2">
                  <c:v>1731.9</c:v>
                </c:pt>
                <c:pt idx="3">
                  <c:v>1671.4</c:v>
                </c:pt>
                <c:pt idx="4">
                  <c:v>1701</c:v>
                </c:pt>
                <c:pt idx="5">
                  <c:v>1796</c:v>
                </c:pt>
                <c:pt idx="6">
                  <c:v>1867.1</c:v>
                </c:pt>
                <c:pt idx="7">
                  <c:v>1868.1</c:v>
                </c:pt>
                <c:pt idx="8">
                  <c:v>1920.7</c:v>
                </c:pt>
                <c:pt idx="9">
                  <c:v>1922.6</c:v>
                </c:pt>
              </c:numCache>
            </c:numRef>
          </c:val>
        </c:ser>
        <c:ser>
          <c:idx val="1"/>
          <c:order val="1"/>
          <c:tx>
            <c:strRef>
              <c:f>'Alle årsverk'!$A$5</c:f>
              <c:strCache>
                <c:ptCount val="1"/>
                <c:pt idx="0">
                  <c:v>Trafikk</c:v>
                </c:pt>
              </c:strCache>
            </c:strRef>
          </c:tx>
          <c:cat>
            <c:strRef>
              <c:f>'Alle årsverk'!$B$2:$K$3</c:f>
              <c:strCache>
                <c:ptCount val="10"/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</c:strCache>
            </c:strRef>
          </c:cat>
          <c:val>
            <c:numRef>
              <c:f>'Alle årsverk'!$B$5:$K$5</c:f>
              <c:numCache>
                <c:formatCode>#,##0</c:formatCode>
                <c:ptCount val="10"/>
                <c:pt idx="1">
                  <c:v>705</c:v>
                </c:pt>
                <c:pt idx="2">
                  <c:v>706.1</c:v>
                </c:pt>
                <c:pt idx="3">
                  <c:v>707.2</c:v>
                </c:pt>
                <c:pt idx="4">
                  <c:v>726.8</c:v>
                </c:pt>
                <c:pt idx="5">
                  <c:v>710.6</c:v>
                </c:pt>
                <c:pt idx="6">
                  <c:v>773.7</c:v>
                </c:pt>
                <c:pt idx="7">
                  <c:v>836.6</c:v>
                </c:pt>
                <c:pt idx="8">
                  <c:v>824.5</c:v>
                </c:pt>
                <c:pt idx="9">
                  <c:v>815.4</c:v>
                </c:pt>
              </c:numCache>
            </c:numRef>
          </c:val>
        </c:ser>
        <c:ser>
          <c:idx val="2"/>
          <c:order val="2"/>
          <c:tx>
            <c:strRef>
              <c:f>'Alle årsverk'!$A$6</c:f>
              <c:strCache>
                <c:ptCount val="1"/>
                <c:pt idx="0">
                  <c:v>Utbygging</c:v>
                </c:pt>
              </c:strCache>
            </c:strRef>
          </c:tx>
          <c:cat>
            <c:strRef>
              <c:f>'Alle årsverk'!$B$2:$K$3</c:f>
              <c:strCache>
                <c:ptCount val="10"/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</c:strCache>
            </c:strRef>
          </c:cat>
          <c:val>
            <c:numRef>
              <c:f>'Alle årsverk'!$B$6:$K$6</c:f>
              <c:numCache>
                <c:formatCode>#,##0</c:formatCode>
                <c:ptCount val="10"/>
                <c:pt idx="1">
                  <c:v>252.6</c:v>
                </c:pt>
                <c:pt idx="2">
                  <c:v>254.5</c:v>
                </c:pt>
                <c:pt idx="3">
                  <c:v>267</c:v>
                </c:pt>
                <c:pt idx="4">
                  <c:v>272.10000000000002</c:v>
                </c:pt>
                <c:pt idx="5">
                  <c:v>364.8</c:v>
                </c:pt>
                <c:pt idx="6">
                  <c:v>435.3</c:v>
                </c:pt>
                <c:pt idx="7">
                  <c:v>496.2</c:v>
                </c:pt>
                <c:pt idx="8">
                  <c:v>539.20000000000005</c:v>
                </c:pt>
                <c:pt idx="9">
                  <c:v>557.70000000000005</c:v>
                </c:pt>
              </c:numCache>
            </c:numRef>
          </c:val>
        </c:ser>
        <c:ser>
          <c:idx val="3"/>
          <c:order val="3"/>
          <c:tx>
            <c:strRef>
              <c:f>'Alle årsverk'!$A$7</c:f>
              <c:strCache>
                <c:ptCount val="1"/>
                <c:pt idx="0">
                  <c:v>Administrasjon</c:v>
                </c:pt>
              </c:strCache>
            </c:strRef>
          </c:tx>
          <c:cat>
            <c:strRef>
              <c:f>'Alle årsverk'!$B$2:$K$3</c:f>
              <c:strCache>
                <c:ptCount val="10"/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</c:strCache>
            </c:strRef>
          </c:cat>
          <c:val>
            <c:numRef>
              <c:f>'Alle årsverk'!$B$7:$K$7</c:f>
              <c:numCache>
                <c:formatCode>#,##0</c:formatCode>
                <c:ptCount val="10"/>
                <c:pt idx="1">
                  <c:v>113.8</c:v>
                </c:pt>
                <c:pt idx="2">
                  <c:v>116.1</c:v>
                </c:pt>
                <c:pt idx="3">
                  <c:v>116.4</c:v>
                </c:pt>
                <c:pt idx="4">
                  <c:v>117.1</c:v>
                </c:pt>
                <c:pt idx="5">
                  <c:v>116.4</c:v>
                </c:pt>
                <c:pt idx="6">
                  <c:v>183.2</c:v>
                </c:pt>
                <c:pt idx="7">
                  <c:v>258.39999999999998</c:v>
                </c:pt>
                <c:pt idx="8">
                  <c:v>237.7</c:v>
                </c:pt>
                <c:pt idx="9">
                  <c:v>237.49999999999997</c:v>
                </c:pt>
              </c:numCache>
            </c:numRef>
          </c:val>
        </c:ser>
        <c:ser>
          <c:idx val="4"/>
          <c:order val="4"/>
          <c:tx>
            <c:strRef>
              <c:f>'Alle årsverk'!$A$8</c:f>
              <c:strCache>
                <c:ptCount val="1"/>
                <c:pt idx="0">
                  <c:v>Staber</c:v>
                </c:pt>
              </c:strCache>
            </c:strRef>
          </c:tx>
          <c:cat>
            <c:strRef>
              <c:f>'Alle årsverk'!$B$2:$K$3</c:f>
              <c:strCache>
                <c:ptCount val="10"/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</c:strCache>
            </c:strRef>
          </c:cat>
          <c:val>
            <c:numRef>
              <c:f>'Alle årsverk'!$B$8:$K$8</c:f>
              <c:numCache>
                <c:formatCode>#,##0</c:formatCode>
                <c:ptCount val="10"/>
                <c:pt idx="1">
                  <c:v>122.1</c:v>
                </c:pt>
                <c:pt idx="2">
                  <c:v>115.60000000000001</c:v>
                </c:pt>
                <c:pt idx="3">
                  <c:v>130.80000000000001</c:v>
                </c:pt>
                <c:pt idx="4">
                  <c:v>135.20000000000002</c:v>
                </c:pt>
                <c:pt idx="5">
                  <c:v>149.30000000000001</c:v>
                </c:pt>
                <c:pt idx="6">
                  <c:v>153.1</c:v>
                </c:pt>
                <c:pt idx="7">
                  <c:v>178.6</c:v>
                </c:pt>
                <c:pt idx="8">
                  <c:v>245.59999999999997</c:v>
                </c:pt>
                <c:pt idx="9">
                  <c:v>235.69999999999996</c:v>
                </c:pt>
              </c:numCache>
            </c:numRef>
          </c:val>
        </c:ser>
        <c:ser>
          <c:idx val="5"/>
          <c:order val="5"/>
          <c:tx>
            <c:strRef>
              <c:f>'Alle årsverk'!$A$9</c:f>
              <c:strCache>
                <c:ptCount val="1"/>
                <c:pt idx="0">
                  <c:v>NJS</c:v>
                </c:pt>
              </c:strCache>
            </c:strRef>
          </c:tx>
          <c:cat>
            <c:strRef>
              <c:f>'Alle årsverk'!$B$2:$K$3</c:f>
              <c:strCache>
                <c:ptCount val="10"/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</c:strCache>
            </c:strRef>
          </c:cat>
          <c:val>
            <c:numRef>
              <c:f>'Alle årsverk'!$B$9:$K$9</c:f>
              <c:numCache>
                <c:formatCode>#,##0</c:formatCode>
                <c:ptCount val="10"/>
                <c:pt idx="1">
                  <c:v>8</c:v>
                </c:pt>
                <c:pt idx="2">
                  <c:v>10</c:v>
                </c:pt>
                <c:pt idx="3">
                  <c:v>16.3</c:v>
                </c:pt>
                <c:pt idx="4">
                  <c:v>17</c:v>
                </c:pt>
                <c:pt idx="5">
                  <c:v>18</c:v>
                </c:pt>
                <c:pt idx="6">
                  <c:v>23</c:v>
                </c:pt>
                <c:pt idx="7">
                  <c:v>26.8</c:v>
                </c:pt>
                <c:pt idx="8">
                  <c:v>36.299999999999997</c:v>
                </c:pt>
                <c:pt idx="9">
                  <c:v>40.4</c:v>
                </c:pt>
              </c:numCache>
            </c:numRef>
          </c:val>
        </c:ser>
        <c:ser>
          <c:idx val="6"/>
          <c:order val="6"/>
          <c:tx>
            <c:strRef>
              <c:f>'Alle årsverk'!$A$10</c:f>
              <c:strCache>
                <c:ptCount val="1"/>
                <c:pt idx="0">
                  <c:v>NJM</c:v>
                </c:pt>
              </c:strCache>
            </c:strRef>
          </c:tx>
          <c:cat>
            <c:strRef>
              <c:f>'Alle årsverk'!$B$2:$K$3</c:f>
              <c:strCache>
                <c:ptCount val="10"/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</c:strCache>
            </c:strRef>
          </c:cat>
          <c:val>
            <c:numRef>
              <c:f>'Alle årsverk'!$B$10:$K$10</c:f>
              <c:numCache>
                <c:formatCode>#,##0</c:formatCode>
                <c:ptCount val="10"/>
                <c:pt idx="1">
                  <c:v>20.399999999999999</c:v>
                </c:pt>
                <c:pt idx="2">
                  <c:v>16.7</c:v>
                </c:pt>
                <c:pt idx="3">
                  <c:v>15.7</c:v>
                </c:pt>
                <c:pt idx="4">
                  <c:v>17.100000000000001</c:v>
                </c:pt>
                <c:pt idx="5">
                  <c:v>16.7</c:v>
                </c:pt>
                <c:pt idx="6">
                  <c:v>17.3</c:v>
                </c:pt>
                <c:pt idx="7">
                  <c:v>17.5</c:v>
                </c:pt>
                <c:pt idx="8">
                  <c:v>19.899999999999999</c:v>
                </c:pt>
                <c:pt idx="9">
                  <c:v>19.899999999999999</c:v>
                </c:pt>
              </c:numCache>
            </c:numRef>
          </c:val>
        </c:ser>
        <c:overlap val="100"/>
        <c:axId val="150353024"/>
        <c:axId val="150354560"/>
      </c:barChart>
      <c:catAx>
        <c:axId val="150353024"/>
        <c:scaling>
          <c:orientation val="minMax"/>
        </c:scaling>
        <c:axPos val="l"/>
        <c:tickLblPos val="nextTo"/>
        <c:crossAx val="150354560"/>
        <c:crosses val="autoZero"/>
        <c:auto val="1"/>
        <c:lblAlgn val="ctr"/>
        <c:lblOffset val="100"/>
      </c:catAx>
      <c:valAx>
        <c:axId val="150354560"/>
        <c:scaling>
          <c:orientation val="minMax"/>
        </c:scaling>
        <c:axPos val="b"/>
        <c:majorGridlines/>
        <c:numFmt formatCode="#,##0" sourceLinked="1"/>
        <c:tickLblPos val="nextTo"/>
        <c:crossAx val="150353024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8740157499999996" l="0.70000000000000007" r="0.70000000000000007" t="0.78740157499999996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13</xdr:row>
      <xdr:rowOff>123825</xdr:rowOff>
    </xdr:from>
    <xdr:to>
      <xdr:col>14</xdr:col>
      <xdr:colOff>57150</xdr:colOff>
      <xdr:row>37</xdr:row>
      <xdr:rowOff>133350</xdr:rowOff>
    </xdr:to>
    <xdr:graphicFrame macro="">
      <xdr:nvGraphicFramePr>
        <xdr:cNvPr id="6" name="Diagram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69"/>
  <sheetViews>
    <sheetView showGridLines="0" tabSelected="1" workbookViewId="0">
      <selection activeCell="R10" sqref="R10"/>
    </sheetView>
  </sheetViews>
  <sheetFormatPr baseColWidth="10" defaultRowHeight="15"/>
  <cols>
    <col min="1" max="1" width="15.7109375" customWidth="1"/>
  </cols>
  <sheetData>
    <row r="1" spans="1:11" ht="18.75">
      <c r="A1" s="4" t="s">
        <v>8</v>
      </c>
    </row>
    <row r="3" spans="1:11">
      <c r="A3" s="1"/>
      <c r="B3" s="1"/>
      <c r="C3" s="1">
        <v>2005</v>
      </c>
      <c r="D3" s="1">
        <v>2006</v>
      </c>
      <c r="E3" s="1">
        <v>2007</v>
      </c>
      <c r="F3" s="1">
        <v>2008</v>
      </c>
      <c r="G3" s="1">
        <v>2009</v>
      </c>
      <c r="H3" s="1">
        <v>2010</v>
      </c>
      <c r="I3" s="1">
        <v>2011</v>
      </c>
      <c r="J3" s="1">
        <v>2012</v>
      </c>
      <c r="K3" s="1">
        <v>2013</v>
      </c>
    </row>
    <row r="4" spans="1:11">
      <c r="A4" t="s">
        <v>0</v>
      </c>
      <c r="B4" s="2"/>
      <c r="C4" s="2">
        <v>1757.4</v>
      </c>
      <c r="D4" s="2">
        <v>1731.9</v>
      </c>
      <c r="E4" s="2">
        <v>1671.4</v>
      </c>
      <c r="F4" s="2">
        <v>1701</v>
      </c>
      <c r="G4" s="2">
        <v>1796</v>
      </c>
      <c r="H4" s="2">
        <v>1867.1</v>
      </c>
      <c r="I4" s="2">
        <v>1868.1</v>
      </c>
      <c r="J4" s="2">
        <v>1920.7</v>
      </c>
      <c r="K4" s="2">
        <v>1922.6</v>
      </c>
    </row>
    <row r="5" spans="1:11">
      <c r="A5" t="s">
        <v>1</v>
      </c>
      <c r="B5" s="2"/>
      <c r="C5" s="2">
        <v>705</v>
      </c>
      <c r="D5" s="2">
        <v>706.1</v>
      </c>
      <c r="E5" s="2">
        <v>707.2</v>
      </c>
      <c r="F5" s="2">
        <v>726.8</v>
      </c>
      <c r="G5" s="2">
        <v>710.6</v>
      </c>
      <c r="H5" s="2">
        <v>773.7</v>
      </c>
      <c r="I5" s="2">
        <v>836.6</v>
      </c>
      <c r="J5" s="2">
        <v>824.5</v>
      </c>
      <c r="K5" s="2">
        <v>815.4</v>
      </c>
    </row>
    <row r="6" spans="1:11">
      <c r="A6" t="s">
        <v>2</v>
      </c>
      <c r="B6" s="2"/>
      <c r="C6" s="2">
        <v>252.6</v>
      </c>
      <c r="D6" s="2">
        <v>254.5</v>
      </c>
      <c r="E6" s="2">
        <v>267</v>
      </c>
      <c r="F6" s="2">
        <v>272.10000000000002</v>
      </c>
      <c r="G6" s="2">
        <v>364.8</v>
      </c>
      <c r="H6" s="2">
        <v>435.3</v>
      </c>
      <c r="I6" s="2">
        <v>496.2</v>
      </c>
      <c r="J6" s="2">
        <v>539.20000000000005</v>
      </c>
      <c r="K6" s="2">
        <v>557.70000000000005</v>
      </c>
    </row>
    <row r="7" spans="1:11">
      <c r="A7" t="s">
        <v>5</v>
      </c>
      <c r="B7" s="2"/>
      <c r="C7" s="2">
        <v>113.8</v>
      </c>
      <c r="D7" s="2">
        <v>116.1</v>
      </c>
      <c r="E7" s="2">
        <v>116.4</v>
      </c>
      <c r="F7" s="2">
        <v>117.1</v>
      </c>
      <c r="G7" s="2">
        <v>116.4</v>
      </c>
      <c r="H7" s="2">
        <v>183.2</v>
      </c>
      <c r="I7" s="2">
        <v>258.39999999999998</v>
      </c>
      <c r="J7" s="2">
        <f>281.4-43.7</f>
        <v>237.7</v>
      </c>
      <c r="K7" s="2">
        <f>275.9-38.4</f>
        <v>237.49999999999997</v>
      </c>
    </row>
    <row r="8" spans="1:11">
      <c r="A8" t="s">
        <v>6</v>
      </c>
      <c r="B8" s="2"/>
      <c r="C8" s="2">
        <f>150.5-C9-C10</f>
        <v>122.1</v>
      </c>
      <c r="D8" s="2">
        <f>142.3-D9-D10</f>
        <v>115.60000000000001</v>
      </c>
      <c r="E8" s="2">
        <f>162.8-E9-E10</f>
        <v>130.80000000000001</v>
      </c>
      <c r="F8" s="2">
        <f>169.3-F9-F10</f>
        <v>135.20000000000002</v>
      </c>
      <c r="G8" s="2">
        <f>184-G9-G10</f>
        <v>149.30000000000001</v>
      </c>
      <c r="H8" s="2">
        <f>193.4-H9-H10</f>
        <v>153.1</v>
      </c>
      <c r="I8" s="2">
        <f>222.9-I9-I10</f>
        <v>178.6</v>
      </c>
      <c r="J8" s="2">
        <f>238.2+43.7-J9</f>
        <v>245.59999999999997</v>
      </c>
      <c r="K8" s="2">
        <f>237.7+38.4-K9</f>
        <v>235.69999999999996</v>
      </c>
    </row>
    <row r="9" spans="1:11">
      <c r="A9" t="s">
        <v>4</v>
      </c>
      <c r="B9" s="2"/>
      <c r="C9" s="2">
        <v>8</v>
      </c>
      <c r="D9" s="2">
        <v>10</v>
      </c>
      <c r="E9" s="2">
        <v>16.3</v>
      </c>
      <c r="F9" s="2">
        <v>17</v>
      </c>
      <c r="G9" s="2">
        <v>18</v>
      </c>
      <c r="H9" s="2">
        <v>23</v>
      </c>
      <c r="I9" s="2">
        <v>26.8</v>
      </c>
      <c r="J9" s="2">
        <v>36.299999999999997</v>
      </c>
      <c r="K9" s="2">
        <v>40.4</v>
      </c>
    </row>
    <row r="10" spans="1:11">
      <c r="A10" t="s">
        <v>3</v>
      </c>
      <c r="B10" s="2"/>
      <c r="C10" s="2">
        <v>20.399999999999999</v>
      </c>
      <c r="D10" s="2">
        <v>16.7</v>
      </c>
      <c r="E10" s="2">
        <v>15.7</v>
      </c>
      <c r="F10" s="2">
        <v>17.100000000000001</v>
      </c>
      <c r="G10" s="2">
        <v>16.7</v>
      </c>
      <c r="H10" s="2">
        <v>17.3</v>
      </c>
      <c r="I10" s="2">
        <v>17.5</v>
      </c>
      <c r="J10" s="2">
        <v>19.899999999999999</v>
      </c>
      <c r="K10" s="2">
        <v>19.899999999999999</v>
      </c>
    </row>
    <row r="11" spans="1:11">
      <c r="B11" s="2"/>
      <c r="C11" s="2"/>
      <c r="D11" s="2"/>
      <c r="E11" s="2"/>
      <c r="F11" s="2"/>
      <c r="G11" s="2"/>
      <c r="H11" s="2"/>
      <c r="I11" s="2"/>
      <c r="J11" s="2"/>
      <c r="K11" s="2"/>
    </row>
    <row r="12" spans="1:11">
      <c r="A12" s="1" t="s">
        <v>7</v>
      </c>
      <c r="B12" s="3"/>
      <c r="C12" s="3">
        <f t="shared" ref="C12:I12" si="0">SUM(C4:C11)</f>
        <v>2979.3</v>
      </c>
      <c r="D12" s="3">
        <f t="shared" si="0"/>
        <v>2950.8999999999996</v>
      </c>
      <c r="E12" s="3">
        <f t="shared" si="0"/>
        <v>2924.8000000000006</v>
      </c>
      <c r="F12" s="3">
        <f t="shared" si="0"/>
        <v>2986.2999999999997</v>
      </c>
      <c r="G12" s="3">
        <f t="shared" si="0"/>
        <v>3171.8</v>
      </c>
      <c r="H12" s="3">
        <f t="shared" si="0"/>
        <v>3452.7000000000003</v>
      </c>
      <c r="I12" s="3">
        <f t="shared" si="0"/>
        <v>3682.2</v>
      </c>
      <c r="J12" s="3">
        <f t="shared" ref="J12:K12" si="1">SUM(J4:J11)</f>
        <v>3823.8999999999996</v>
      </c>
      <c r="K12" s="3">
        <f t="shared" si="1"/>
        <v>3829.2</v>
      </c>
    </row>
    <row r="13" spans="1:11">
      <c r="J13" s="2"/>
    </row>
    <row r="16" spans="1:11">
      <c r="G16" s="2"/>
      <c r="H16" s="2"/>
      <c r="I16" s="2"/>
      <c r="J16" s="2"/>
    </row>
    <row r="17" spans="7:10">
      <c r="G17" s="2"/>
      <c r="H17" s="2"/>
      <c r="I17" s="2"/>
      <c r="J17" s="2"/>
    </row>
    <row r="18" spans="7:10">
      <c r="G18" s="2"/>
      <c r="H18" s="2"/>
      <c r="I18" s="2"/>
      <c r="J18" s="2"/>
    </row>
    <row r="19" spans="7:10">
      <c r="G19" s="2"/>
      <c r="H19" s="2"/>
      <c r="I19" s="2"/>
      <c r="J19" s="2"/>
    </row>
    <row r="20" spans="7:10">
      <c r="G20" s="2"/>
      <c r="H20" s="2"/>
      <c r="I20" s="2"/>
      <c r="J20" s="2"/>
    </row>
    <row r="21" spans="7:10">
      <c r="G21" s="2"/>
      <c r="H21" s="2"/>
      <c r="I21" s="2"/>
      <c r="J21" s="2"/>
    </row>
    <row r="22" spans="7:10">
      <c r="G22" s="2"/>
      <c r="H22" s="2"/>
      <c r="I22" s="2"/>
      <c r="J22" s="2"/>
    </row>
    <row r="23" spans="7:10">
      <c r="G23" s="2"/>
      <c r="H23" s="2"/>
      <c r="I23" s="2"/>
      <c r="J23" s="2"/>
    </row>
    <row r="26" spans="7:10">
      <c r="G26" s="2"/>
      <c r="H26" s="2"/>
      <c r="I26" s="2"/>
      <c r="J26" s="2"/>
    </row>
    <row r="27" spans="7:10">
      <c r="G27" s="2"/>
      <c r="H27" s="2"/>
      <c r="I27" s="2"/>
      <c r="J27" s="2"/>
    </row>
    <row r="41" spans="1:17">
      <c r="A41" s="5" t="s">
        <v>9</v>
      </c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</row>
    <row r="42" spans="1:17">
      <c r="A42" s="5" t="s">
        <v>10</v>
      </c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</row>
    <row r="43" spans="1:17">
      <c r="A43" s="5" t="s">
        <v>11</v>
      </c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</row>
    <row r="44" spans="1:17">
      <c r="A44" s="5" t="s">
        <v>12</v>
      </c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</row>
    <row r="45" spans="1:17">
      <c r="A45" s="5" t="s">
        <v>13</v>
      </c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</row>
    <row r="46" spans="1:17">
      <c r="A46" s="5" t="s">
        <v>14</v>
      </c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</row>
    <row r="47" spans="1:17">
      <c r="A47" s="5" t="s">
        <v>15</v>
      </c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</row>
    <row r="48" spans="1:17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</row>
    <row r="67" spans="1:17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</row>
    <row r="68" spans="1:17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</row>
    <row r="69" spans="1:17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</row>
  </sheetData>
  <pageMargins left="0.7" right="0.7" top="0.75" bottom="0.75" header="0.3" footer="0.3"/>
  <pageSetup paperSize="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Alle årsverk</vt:lpstr>
      <vt:lpstr>Ark1</vt:lpstr>
      <vt:lpstr>Ark2</vt:lpstr>
    </vt:vector>
  </TitlesOfParts>
  <Company>Jernbaneverket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Børge Skjæveland</dc:creator>
  <cp:lastModifiedBy>Merete Jebsen</cp:lastModifiedBy>
  <cp:lastPrinted>2013-06-17T09:49:27Z</cp:lastPrinted>
  <dcterms:created xsi:type="dcterms:W3CDTF">2011-11-23T09:26:26Z</dcterms:created>
  <dcterms:modified xsi:type="dcterms:W3CDTF">2013-06-17T14:02:09Z</dcterms:modified>
</cp:coreProperties>
</file>