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9465" windowHeight="5565" activeTab="3"/>
  </bookViews>
  <sheets>
    <sheet name="Tabell I 2013" sheetId="1" r:id="rId1"/>
    <sheet name="Tabell II 2013" sheetId="2" r:id="rId2"/>
    <sheet name="Tabell IIIa 2013" sheetId="3" r:id="rId3"/>
    <sheet name="Tabell IV 2013" sheetId="20" r:id="rId4"/>
    <sheet name="Tabell V 2013" sheetId="5" r:id="rId5"/>
    <sheet name="Tabell VI 2013" sheetId="17" r:id="rId6"/>
  </sheets>
  <definedNames>
    <definedName name="_xlnm.Print_Area" localSheetId="0">'Tabell I 2013'!$A$1:$I$33</definedName>
    <definedName name="_xlnm.Print_Area" localSheetId="1">'Tabell II 2013'!$A$1:$F$35</definedName>
    <definedName name="_xlnm.Print_Area" localSheetId="2">'Tabell IIIa 2013'!$A$1:$G$43</definedName>
    <definedName name="_xlnm.Print_Area" localSheetId="3">'Tabell IV 2013'!$A$1:$I$52</definedName>
    <definedName name="_xlnm.Print_Area" localSheetId="4">'Tabell V 2013'!$A$1:$K$40</definedName>
    <definedName name="_xlnm.Print_Area" localSheetId="5">'Tabell VI 2013'!$A$1:$H$39</definedName>
  </definedNames>
  <calcPr calcId="125725"/>
</workbook>
</file>

<file path=xl/calcChain.xml><?xml version="1.0" encoding="utf-8"?>
<calcChain xmlns="http://schemas.openxmlformats.org/spreadsheetml/2006/main">
  <c r="F35" i="17"/>
  <c r="G29"/>
  <c r="C35"/>
  <c r="G21"/>
  <c r="G19"/>
  <c r="C25" i="20"/>
  <c r="H39"/>
  <c r="G39"/>
  <c r="F39"/>
  <c r="C22" i="1"/>
  <c r="G35" i="17" l="1"/>
  <c r="E25" i="20"/>
  <c r="E42"/>
  <c r="E43"/>
  <c r="G20" i="17"/>
  <c r="G27"/>
  <c r="G28"/>
  <c r="C31" i="5"/>
  <c r="E28"/>
  <c r="D25"/>
  <c r="C25"/>
  <c r="J37"/>
  <c r="C37"/>
  <c r="E35"/>
  <c r="I35" s="1"/>
  <c r="F24" i="3"/>
  <c r="E22" i="1"/>
  <c r="H22" s="1"/>
  <c r="D22"/>
  <c r="G22" s="1"/>
  <c r="E24"/>
  <c r="H24" s="1"/>
  <c r="D24"/>
  <c r="G24" s="1"/>
  <c r="D31" i="5"/>
  <c r="F26" i="3"/>
  <c r="E26" i="20"/>
  <c r="E27"/>
  <c r="E28"/>
  <c r="E29"/>
  <c r="E30"/>
  <c r="E31"/>
  <c r="E32"/>
  <c r="E33"/>
  <c r="E34"/>
  <c r="E35"/>
  <c r="E36"/>
  <c r="E38"/>
  <c r="J31" i="5"/>
  <c r="J25"/>
  <c r="I28"/>
  <c r="E22"/>
  <c r="E23"/>
  <c r="I23" s="1"/>
  <c r="E24"/>
  <c r="I24" s="1"/>
  <c r="D35" i="17"/>
  <c r="D20" i="1"/>
  <c r="H20" s="1"/>
  <c r="D18"/>
  <c r="G18" s="1"/>
  <c r="E20"/>
  <c r="E18"/>
  <c r="H18" s="1"/>
  <c r="E29" i="5"/>
  <c r="I29" s="1"/>
  <c r="E35" i="17"/>
  <c r="B35"/>
  <c r="E25" i="5" l="1"/>
  <c r="I37"/>
  <c r="E37"/>
  <c r="I31"/>
  <c r="E31"/>
  <c r="I22"/>
  <c r="I25" s="1"/>
  <c r="G20" i="1"/>
</calcChain>
</file>

<file path=xl/sharedStrings.xml><?xml version="1.0" encoding="utf-8"?>
<sst xmlns="http://schemas.openxmlformats.org/spreadsheetml/2006/main" count="376" uniqueCount="253">
  <si>
    <t>ÅR:</t>
  </si>
  <si>
    <t>PR. DATO:</t>
  </si>
  <si>
    <t>PERIODE:</t>
  </si>
  <si>
    <t>TOTAL KVOTE</t>
  </si>
  <si>
    <t>Tonn</t>
  </si>
  <si>
    <t>OVERFØRING</t>
  </si>
  <si>
    <t xml:space="preserve">NASJONALE </t>
  </si>
  <si>
    <t>SUM (TAC)</t>
  </si>
  <si>
    <t>AVSETNING</t>
  </si>
  <si>
    <t>KVOTE</t>
  </si>
  <si>
    <t>ANDEL</t>
  </si>
  <si>
    <t xml:space="preserve">FRA RUSSLAND </t>
  </si>
  <si>
    <t>TIL</t>
  </si>
  <si>
    <t>NORGE</t>
  </si>
  <si>
    <t>RUSSLAND</t>
  </si>
  <si>
    <t>TIL  NORGE</t>
  </si>
  <si>
    <t>FISKESLAG</t>
  </si>
  <si>
    <t>TREDJELAND</t>
  </si>
  <si>
    <t>I</t>
  </si>
  <si>
    <t>II</t>
  </si>
  <si>
    <t>III=(I-II)/2</t>
  </si>
  <si>
    <t>IV=( I-II)/2</t>
  </si>
  <si>
    <t>V</t>
  </si>
  <si>
    <t>VI=III+V</t>
  </si>
  <si>
    <t>VII=IV-V</t>
  </si>
  <si>
    <t xml:space="preserve"> </t>
  </si>
  <si>
    <t>HYSE</t>
  </si>
  <si>
    <t xml:space="preserve">  </t>
  </si>
  <si>
    <t>TABELL II</t>
  </si>
  <si>
    <t>OVERSIKT OVER KVOTER OG BIFANGSTAVSETNINGER I AVTALER MELLOM NORGE</t>
  </si>
  <si>
    <t xml:space="preserve">OG RUSSLAND VED FISKE I HVERANDRES ØKONOMISKE SONER.  </t>
  </si>
  <si>
    <t>I TILLEGG KOMMER BIFANGST SOM PROSENTVIS INNBLANDING FOR ANDRE ARTER.</t>
  </si>
  <si>
    <t xml:space="preserve">ÅR:                              </t>
  </si>
  <si>
    <t xml:space="preserve">PR . DATO:           </t>
  </si>
  <si>
    <t>RUSSLANDS</t>
  </si>
  <si>
    <t xml:space="preserve">NORGES </t>
  </si>
  <si>
    <t>KVOTER I</t>
  </si>
  <si>
    <t>KVOTER</t>
  </si>
  <si>
    <t>NØS</t>
  </si>
  <si>
    <t>I RØS</t>
  </si>
  <si>
    <t>JAN MAYEN SONE</t>
  </si>
  <si>
    <t>FOTNOTER:</t>
  </si>
  <si>
    <t>TONN</t>
  </si>
  <si>
    <t>TORSK</t>
  </si>
  <si>
    <t>1)</t>
  </si>
  <si>
    <t>SEI</t>
  </si>
  <si>
    <t>2)</t>
  </si>
  <si>
    <t>STEINBIT</t>
  </si>
  <si>
    <t>3)</t>
  </si>
  <si>
    <t>FLYNDRE</t>
  </si>
  <si>
    <t>NORSK VÅRGYTENDE SILD</t>
  </si>
  <si>
    <t>4)</t>
  </si>
  <si>
    <t>KOLMULE</t>
  </si>
  <si>
    <t>5)</t>
  </si>
  <si>
    <t>VASSILD</t>
  </si>
  <si>
    <t>POLARTORSK</t>
  </si>
  <si>
    <t>AKKAR</t>
  </si>
  <si>
    <t>REKE</t>
  </si>
  <si>
    <t>6)</t>
  </si>
  <si>
    <t>dyr</t>
  </si>
  <si>
    <t>KLAPPMYSS</t>
  </si>
  <si>
    <t>TABELL IIIa</t>
  </si>
  <si>
    <t>LAND:</t>
  </si>
  <si>
    <t>NASJONAL</t>
  </si>
  <si>
    <t xml:space="preserve">DISPONIBEL </t>
  </si>
  <si>
    <t>FANGST AV NORSKE FARTØY</t>
  </si>
  <si>
    <t>KVOTE:</t>
  </si>
  <si>
    <t>KJØP AV</t>
  </si>
  <si>
    <t>SALG AV</t>
  </si>
  <si>
    <t>TILBAKEFØRT</t>
  </si>
  <si>
    <t xml:space="preserve">PÅ DISPONIBEL </t>
  </si>
  <si>
    <t xml:space="preserve">KVOTE </t>
  </si>
  <si>
    <t>KVOTE TIL</t>
  </si>
  <si>
    <t>KVOTE FRA</t>
  </si>
  <si>
    <t>NORSKE FARTØY</t>
  </si>
  <si>
    <t>FARTØY FRA</t>
  </si>
  <si>
    <t>(kjøp)</t>
  </si>
  <si>
    <t>TREDJE LAND</t>
  </si>
  <si>
    <t>III</t>
  </si>
  <si>
    <t>IV</t>
  </si>
  <si>
    <t>V= I+II-III+IV</t>
  </si>
  <si>
    <t>VI</t>
  </si>
  <si>
    <t>LODDE</t>
  </si>
  <si>
    <t>TABELL IV</t>
  </si>
  <si>
    <t xml:space="preserve">FANGST AV FLAGGSTATENS FARTØY VED FISKE I </t>
  </si>
  <si>
    <t xml:space="preserve">LAND: </t>
  </si>
  <si>
    <t xml:space="preserve">ÅR: </t>
  </si>
  <si>
    <t>PR.DATO:</t>
  </si>
  <si>
    <t xml:space="preserve">PERIODE:  </t>
  </si>
  <si>
    <t>ICES I OG II</t>
  </si>
  <si>
    <t>IIA</t>
  </si>
  <si>
    <t>IIB</t>
  </si>
  <si>
    <t>FISKESLAG:</t>
  </si>
  <si>
    <t>UER</t>
  </si>
  <si>
    <t>REKER</t>
  </si>
  <si>
    <t>SILD</t>
  </si>
  <si>
    <t>MAKRELL</t>
  </si>
  <si>
    <t>Antall</t>
  </si>
  <si>
    <t>Antall dyr</t>
  </si>
  <si>
    <t>TABELL V</t>
  </si>
  <si>
    <t>Land:</t>
  </si>
  <si>
    <t>År:</t>
  </si>
  <si>
    <t>Pr. dato:</t>
  </si>
  <si>
    <t>Periode:</t>
  </si>
  <si>
    <t>SAMLETE</t>
  </si>
  <si>
    <t>I PARTENS ØKONOMISKE SONE</t>
  </si>
  <si>
    <t>SALG</t>
  </si>
  <si>
    <t>TREDJELANDS</t>
  </si>
  <si>
    <t>UBRUKT</t>
  </si>
  <si>
    <t>OPPRINNELIGE</t>
  </si>
  <si>
    <t>FISKEADGANG</t>
  </si>
  <si>
    <t>JUSTERTE</t>
  </si>
  <si>
    <t>AV KVOTE</t>
  </si>
  <si>
    <t>FANGST AV</t>
  </si>
  <si>
    <t xml:space="preserve">I PARTENS </t>
  </si>
  <si>
    <t>I ALT</t>
  </si>
  <si>
    <t>HERAV FANGST I</t>
  </si>
  <si>
    <t>KVOTE I</t>
  </si>
  <si>
    <t xml:space="preserve">OVERFØRT FRA </t>
  </si>
  <si>
    <t xml:space="preserve">KVOTE I </t>
  </si>
  <si>
    <t>TIL TREDJE</t>
  </si>
  <si>
    <t>SOLGT KVOTE</t>
  </si>
  <si>
    <t>FRA SALG</t>
  </si>
  <si>
    <t>ØKONOMISKE</t>
  </si>
  <si>
    <t>DET TILSTØTENDE</t>
  </si>
  <si>
    <t xml:space="preserve">PARTENS </t>
  </si>
  <si>
    <t>RØS TIL NØS</t>
  </si>
  <si>
    <t>PARTENS</t>
  </si>
  <si>
    <t>LAND</t>
  </si>
  <si>
    <t>SONE</t>
  </si>
  <si>
    <t>OMRÅDE</t>
  </si>
  <si>
    <t xml:space="preserve">ØKONOMISKE </t>
  </si>
  <si>
    <t>III= I +(-) II</t>
  </si>
  <si>
    <t>VI=IV- V</t>
  </si>
  <si>
    <t>VII=III + IV - VI</t>
  </si>
  <si>
    <t>VIII</t>
  </si>
  <si>
    <t>IX</t>
  </si>
  <si>
    <t xml:space="preserve">GRØNLAND </t>
  </si>
  <si>
    <t>ISLAND</t>
  </si>
  <si>
    <t>SUM</t>
  </si>
  <si>
    <t>GRØNLAND</t>
  </si>
  <si>
    <t>BLÅKVEITE</t>
  </si>
  <si>
    <t>ANDRE BESTANDER</t>
  </si>
  <si>
    <t>kvoteregulerte bestander</t>
  </si>
  <si>
    <t>FANGST</t>
  </si>
  <si>
    <t xml:space="preserve">TOTAL </t>
  </si>
  <si>
    <t xml:space="preserve">LODDE </t>
  </si>
  <si>
    <t xml:space="preserve">Antall dyr  </t>
  </si>
  <si>
    <t xml:space="preserve">dyr  </t>
  </si>
  <si>
    <t xml:space="preserve">     ICES FANGSTOMRÅDER:</t>
  </si>
  <si>
    <t>tonn</t>
  </si>
  <si>
    <t>TABLE VI</t>
  </si>
  <si>
    <t>ÅR</t>
  </si>
  <si>
    <t>DATO</t>
  </si>
  <si>
    <t>NORSKE FARTØYS FANGST FRA ICES OMRÅDENE I, IIA og IIB</t>
  </si>
  <si>
    <t>DANMARK</t>
  </si>
  <si>
    <t>FÆRØYENE</t>
  </si>
  <si>
    <t>ANNET</t>
  </si>
  <si>
    <t xml:space="preserve">KOLMULE </t>
  </si>
  <si>
    <t>HERAV</t>
  </si>
  <si>
    <t xml:space="preserve">                    FORSKNINGS</t>
  </si>
  <si>
    <t xml:space="preserve">NORSK </t>
  </si>
  <si>
    <t xml:space="preserve">                        FANGST</t>
  </si>
  <si>
    <t>FANGST I</t>
  </si>
  <si>
    <t>RUSSISK</t>
  </si>
  <si>
    <t xml:space="preserve">    ICES FANGSTOMRÅDER:</t>
  </si>
  <si>
    <t>ØKONOMISK</t>
  </si>
  <si>
    <t xml:space="preserve">  KLAPPMYSS</t>
  </si>
  <si>
    <t xml:space="preserve">PERIODE: </t>
  </si>
  <si>
    <t>GRØNLANDSSEL</t>
  </si>
  <si>
    <t>TABELL  I</t>
  </si>
  <si>
    <r>
      <t>1)</t>
    </r>
    <r>
      <rPr>
        <sz val="9"/>
        <rFont val="Arial"/>
        <family val="2"/>
      </rPr>
      <t xml:space="preserve"> Ved behov kan man spesifisere fangst landet i andre land i tabellen</t>
    </r>
  </si>
  <si>
    <r>
      <t>TORSK</t>
    </r>
    <r>
      <rPr>
        <b/>
        <vertAlign val="superscript"/>
        <sz val="10"/>
        <rFont val="Arial"/>
        <family val="2"/>
      </rPr>
      <t>1</t>
    </r>
    <r>
      <rPr>
        <vertAlign val="superscript"/>
        <sz val="10"/>
        <rFont val="Arial"/>
        <family val="2"/>
      </rPr>
      <t>)</t>
    </r>
  </si>
  <si>
    <r>
      <t>HYSE</t>
    </r>
    <r>
      <rPr>
        <b/>
        <vertAlign val="superscript"/>
        <sz val="10"/>
        <rFont val="Arial"/>
        <family val="2"/>
      </rPr>
      <t>2)</t>
    </r>
  </si>
  <si>
    <t xml:space="preserve">   Fangst omregnet til voksne dyr. Inklusive forskningsfangst</t>
  </si>
  <si>
    <t xml:space="preserve">   Fangst i Vestisen føres under ICES IIA. Inkluderer fangst i ICES-området XIVb</t>
  </si>
  <si>
    <t>FANGST FRA FLAGGSTATENS FARTØY VED FISKE I ICES-OMRÅDENE</t>
  </si>
  <si>
    <t>ICES-OMRÅDENE I, IIA OG IIB, INKLUDERT FORSKNINGSFANGST.</t>
  </si>
  <si>
    <t>ANDRE</t>
  </si>
  <si>
    <t xml:space="preserve">TREDJELANDS </t>
  </si>
  <si>
    <t xml:space="preserve">NORD FOR 62 GRADER NORD, MELLOM NORGE, RUSSLAND OG TREDJELAND. AVTALE INNGÅTT I DEN </t>
  </si>
  <si>
    <t xml:space="preserve">OVERSIKT OVER FORDELING AV TOTALKVOTER AV TORSK, HYSE, BLÅKVEITE OG LODDE </t>
  </si>
  <si>
    <r>
      <t>BLÅKVEITE</t>
    </r>
    <r>
      <rPr>
        <b/>
        <vertAlign val="superscript"/>
        <sz val="10"/>
        <rFont val="Arial"/>
        <family val="2"/>
      </rPr>
      <t>3)</t>
    </r>
  </si>
  <si>
    <r>
      <t>LODDE</t>
    </r>
    <r>
      <rPr>
        <b/>
        <vertAlign val="superscript"/>
        <sz val="10"/>
        <rFont val="Arial"/>
        <family val="2"/>
      </rPr>
      <t>4)</t>
    </r>
  </si>
  <si>
    <t>KVOTER TONN</t>
  </si>
  <si>
    <r>
      <t>3)</t>
    </r>
    <r>
      <rPr>
        <b/>
        <sz val="10"/>
        <rFont val="Arial"/>
        <family val="2"/>
      </rPr>
      <t xml:space="preserve"> Direkte fiske og bifangst</t>
    </r>
  </si>
  <si>
    <r>
      <t>VASSILD</t>
    </r>
    <r>
      <rPr>
        <b/>
        <vertAlign val="superscript"/>
        <sz val="10"/>
        <rFont val="Arial"/>
        <family val="2"/>
      </rPr>
      <t>2)</t>
    </r>
  </si>
  <si>
    <r>
      <t>ANNET</t>
    </r>
    <r>
      <rPr>
        <b/>
        <vertAlign val="superscript"/>
        <sz val="10"/>
        <rFont val="Arial"/>
        <family val="2"/>
      </rPr>
      <t>3)</t>
    </r>
  </si>
  <si>
    <r>
      <t>SEL</t>
    </r>
    <r>
      <rPr>
        <b/>
        <vertAlign val="superscript"/>
        <sz val="10"/>
        <rFont val="Arial"/>
        <family val="2"/>
      </rPr>
      <t>4)</t>
    </r>
  </si>
  <si>
    <t>FANGST I TONN RUND VEKT</t>
  </si>
  <si>
    <r>
      <t>FANGST AV DISPONIBEL NASJONAL KVOTE</t>
    </r>
    <r>
      <rPr>
        <b/>
        <vertAlign val="superscript"/>
        <sz val="10"/>
        <rFont val="Arial"/>
        <family val="2"/>
      </rPr>
      <t>1)</t>
    </r>
    <r>
      <rPr>
        <b/>
        <sz val="10"/>
        <rFont val="Arial"/>
        <family val="2"/>
      </rPr>
      <t xml:space="preserve"> OG FORSKNINGSFANGST</t>
    </r>
  </si>
  <si>
    <t xml:space="preserve">    fangsttall under fiske, Kvotekontrollen i Fiskeridirektoratet)</t>
  </si>
  <si>
    <t xml:space="preserve">   (Kilde: Landings- og sluttseddelregisteret i Fiskeridirektoratet, fangst i RØS baserer seg på innmeldte</t>
  </si>
  <si>
    <r>
      <t>TREDJELANDS FANGST</t>
    </r>
    <r>
      <rPr>
        <b/>
        <vertAlign val="superscript"/>
        <sz val="10"/>
        <rFont val="Arial"/>
        <family val="2"/>
      </rPr>
      <t xml:space="preserve"> 2)</t>
    </r>
  </si>
  <si>
    <r>
      <t xml:space="preserve"> PARTENS NASJONALE KVOTE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1)</t>
    </r>
  </si>
  <si>
    <r>
      <t>LANDET I:</t>
    </r>
    <r>
      <rPr>
        <b/>
        <vertAlign val="superscript"/>
        <sz val="10"/>
        <rFont val="Arial"/>
        <family val="2"/>
      </rPr>
      <t>1)</t>
    </r>
  </si>
  <si>
    <t xml:space="preserve"> KVOTE TIL TREDJELAND FRA </t>
  </si>
  <si>
    <t>KVOTE FRA KVOTEAVSETNING TIL TREDJELAND</t>
  </si>
  <si>
    <t>TREDJELANDS KVOTER I PARTENS ØKONOMISKE SONE OG FANGST AV DISSE KVOTER. TONN RUND VEKT</t>
  </si>
  <si>
    <t>I, IIA og IIB, FØRSTEGANGSLANDING I ALLE ANDRE LAND ENN</t>
  </si>
  <si>
    <t>FLAGGSTATEN. FANGST I TONN RUND VEKT.</t>
  </si>
  <si>
    <r>
      <t>1)</t>
    </r>
    <r>
      <rPr>
        <sz val="9"/>
        <rFont val="Arial"/>
        <family val="2"/>
      </rPr>
      <t xml:space="preserve"> Ref. TABELL I punkt VI - her i IIIa er også forskningskvote på 7 000 tonn torsk tatt med</t>
    </r>
  </si>
  <si>
    <r>
      <t>2)</t>
    </r>
    <r>
      <rPr>
        <sz val="9"/>
        <rFont val="Arial"/>
        <family val="2"/>
      </rPr>
      <t xml:space="preserve"> Ref. TABELL I punkt VI - her i IIIa er også forskningskvote på 4 000 tonn hyse tatt med</t>
    </r>
  </si>
  <si>
    <r>
      <t>4)</t>
    </r>
    <r>
      <rPr>
        <sz val="9"/>
        <rFont val="Arial"/>
        <family val="2"/>
      </rPr>
      <t xml:space="preserve"> Ref. TABELL I punkt VI - her i IIIa er også forskningskvote på 5 000 tonn lodde tatt med</t>
    </r>
  </si>
  <si>
    <r>
      <t>5)</t>
    </r>
    <r>
      <rPr>
        <sz val="9"/>
        <rFont val="Arial"/>
        <family val="2"/>
      </rPr>
      <t xml:space="preserve"> Fylles ut av den russiske part i de tilfeller det foregår en tilbakeføring til Russland av </t>
    </r>
    <r>
      <rPr>
        <u/>
        <sz val="9"/>
        <rFont val="Arial"/>
        <family val="2"/>
      </rPr>
      <t>ubenyttet kvote, se tabell IIIb for beregning av solgt kvote</t>
    </r>
  </si>
  <si>
    <r>
      <t>6)</t>
    </r>
    <r>
      <rPr>
        <sz val="9"/>
        <rFont val="Arial"/>
        <family val="2"/>
      </rPr>
      <t xml:space="preserve"> Nasjonal kvote justert for kjøp og salg, inkludert ufordelt avsetning til tredjeland, (tallet spesifiseres i fotnote)</t>
    </r>
  </si>
  <si>
    <r>
      <t>7)</t>
    </r>
    <r>
      <rPr>
        <sz val="9"/>
        <rFont val="Arial"/>
        <family val="2"/>
      </rPr>
      <t xml:space="preserve"> Fangst på bestanden av fartøy som fører norsk flagg (kilde: Landings- og sluttseddelregisteret i Fiskeridirektoratet)</t>
    </r>
  </si>
  <si>
    <r>
      <t>1)</t>
    </r>
    <r>
      <rPr>
        <sz val="9"/>
        <rFont val="Arial"/>
        <family val="2"/>
      </rPr>
      <t xml:space="preserve"> Fangst på nasjonal kvote. Ref. TABELL IIIa  punkt VI</t>
    </r>
  </si>
  <si>
    <r>
      <t>2)</t>
    </r>
    <r>
      <rPr>
        <sz val="9"/>
        <rFont val="Arial"/>
        <family val="2"/>
      </rPr>
      <t xml:space="preserve"> Inneholder både strøm- og vassild</t>
    </r>
  </si>
  <si>
    <r>
      <t>3)</t>
    </r>
    <r>
      <rPr>
        <sz val="9"/>
        <rFont val="Arial"/>
        <family val="2"/>
      </rPr>
      <t xml:space="preserve"> Fangst av øvrige arter i den annen parts sone</t>
    </r>
  </si>
  <si>
    <r>
      <t xml:space="preserve">1) </t>
    </r>
    <r>
      <rPr>
        <sz val="9"/>
        <rFont val="Arial"/>
        <family val="2"/>
      </rPr>
      <t>Kjøp og salg fra nasjonal kvote. Nasjonal kvote se TABELL I punkt VI og VII</t>
    </r>
  </si>
  <si>
    <r>
      <t>2)</t>
    </r>
    <r>
      <rPr>
        <sz val="9"/>
        <rFont val="Arial"/>
        <family val="2"/>
      </rPr>
      <t xml:space="preserve"> Den norske part rapporterer fiske av tredjeland som foregår i Norges økonomiske sone på kvote tildelt av Norge og Russland (Kvotekontrollen i Fiskeridirektoratet)</t>
    </r>
  </si>
  <si>
    <r>
      <t xml:space="preserve">3) </t>
    </r>
    <r>
      <rPr>
        <sz val="9"/>
        <rFont val="Arial"/>
        <family val="2"/>
      </rPr>
      <t>Bifangstkvote</t>
    </r>
  </si>
  <si>
    <t>TONN RUND VEKT.</t>
  </si>
  <si>
    <t xml:space="preserve">BLANDETE NORSK-RUSSISKE FISKERIKOMMISJON, INKLUDERT EVENTUELLE JUSTERINGER I LØPET AV ÅRET. </t>
  </si>
  <si>
    <r>
      <t>TORSK</t>
    </r>
    <r>
      <rPr>
        <b/>
        <vertAlign val="superscript"/>
        <sz val="10"/>
        <rFont val="Arial"/>
        <family val="2"/>
      </rPr>
      <t>1)</t>
    </r>
  </si>
  <si>
    <r>
      <t xml:space="preserve">1) </t>
    </r>
    <r>
      <rPr>
        <sz val="9"/>
        <rFont val="Arial"/>
        <family val="2"/>
      </rPr>
      <t>Inkl. kysttorsk; 21 000 tonn norsk kysttorsk og 21 000 tonn murmansktorsk</t>
    </r>
  </si>
  <si>
    <t xml:space="preserve">   I tillegg kan inntil 14 000 tonn, 7 000 tonn for hver part disponeres til forsknings- og forvaltningsformål</t>
  </si>
  <si>
    <r>
      <t>NASJONAL KVOTE</t>
    </r>
    <r>
      <rPr>
        <b/>
        <vertAlign val="superscript"/>
        <sz val="10"/>
        <rFont val="Arial"/>
        <family val="2"/>
      </rPr>
      <t>6)</t>
    </r>
  </si>
  <si>
    <r>
      <t>NASJONAL KVOTE</t>
    </r>
    <r>
      <rPr>
        <b/>
        <vertAlign val="superscript"/>
        <sz val="10"/>
        <rFont val="Arial"/>
        <family val="2"/>
      </rPr>
      <t>7)</t>
    </r>
  </si>
  <si>
    <r>
      <t>SALG</t>
    </r>
    <r>
      <rPr>
        <b/>
        <vertAlign val="superscript"/>
        <sz val="10"/>
        <rFont val="Arial"/>
        <family val="2"/>
      </rPr>
      <t>5)</t>
    </r>
  </si>
  <si>
    <t>TIL DISPOSISJON FOR DEN NASJONALE FLÅTEN, OG FANGST AV DENNE KVOTEN. TONN RUND VEKT.</t>
  </si>
  <si>
    <r>
      <t>4)</t>
    </r>
    <r>
      <rPr>
        <sz val="9"/>
        <rFont val="Arial"/>
        <family val="2"/>
      </rPr>
      <t xml:space="preserve"> Oppgis i antall dyr. Fangst i Østisen føres under ICES I</t>
    </r>
  </si>
  <si>
    <t>EU</t>
  </si>
  <si>
    <r>
      <t>EU</t>
    </r>
    <r>
      <rPr>
        <b/>
        <vertAlign val="superscript"/>
        <sz val="10"/>
        <rFont val="Arial"/>
        <family val="2"/>
      </rPr>
      <t>3</t>
    </r>
  </si>
  <si>
    <r>
      <t xml:space="preserve">3) </t>
    </r>
    <r>
      <rPr>
        <sz val="9"/>
        <rFont val="Arial"/>
        <family val="2"/>
      </rPr>
      <t>I tillegg kan inntil 1 500 tonn, 750 tonn for hver part disponeres til forsknings- og forvaltningsformål</t>
    </r>
  </si>
  <si>
    <r>
      <t>6)</t>
    </r>
    <r>
      <rPr>
        <b/>
        <sz val="10"/>
        <rFont val="Arial"/>
        <family val="2"/>
      </rPr>
      <t xml:space="preserve"> Jan Mayen sonen og del av fastlandssonen</t>
    </r>
  </si>
  <si>
    <t>7)</t>
  </si>
  <si>
    <r>
      <t>7)</t>
    </r>
    <r>
      <rPr>
        <b/>
        <sz val="10"/>
        <rFont val="Arial"/>
        <family val="2"/>
      </rPr>
      <t xml:space="preserve"> Ikke kvoteregulerte bestander tatt som bifangst i fiske etter</t>
    </r>
  </si>
  <si>
    <t>7 000 dyr</t>
  </si>
  <si>
    <t>8)</t>
  </si>
  <si>
    <r>
      <rPr>
        <b/>
        <vertAlign val="superscript"/>
        <sz val="10"/>
        <rFont val="Arial"/>
        <family val="2"/>
      </rPr>
      <t>8)</t>
    </r>
    <r>
      <rPr>
        <b/>
        <sz val="10"/>
        <rFont val="Arial"/>
        <family val="2"/>
      </rPr>
      <t>Voksne dyr. Norsk fangst i Østisen.</t>
    </r>
  </si>
  <si>
    <r>
      <rPr>
        <vertAlign val="superscript"/>
        <sz val="9"/>
        <rFont val="Arial"/>
        <family val="2"/>
      </rPr>
      <t>3)</t>
    </r>
    <r>
      <rPr>
        <sz val="9"/>
        <rFont val="Arial"/>
        <family val="2"/>
      </rPr>
      <t xml:space="preserve"> Ref. TABELL I punkt VI - her i IIIa er også forskningskvote på 750 tonn blåkveite tatt med</t>
    </r>
  </si>
  <si>
    <r>
      <t>4)</t>
    </r>
    <r>
      <rPr>
        <b/>
        <sz val="10"/>
        <rFont val="Arial"/>
        <family val="2"/>
      </rPr>
      <t xml:space="preserve"> Direkte fiske og bifangst</t>
    </r>
  </si>
  <si>
    <t>OVERSIKT OVER SAMLET KVOTE AV TORSK, HYSE, BLÅKVEITE OG LODDE NORD FOR 62 GRADER NORD,</t>
  </si>
  <si>
    <r>
      <t>1)</t>
    </r>
    <r>
      <rPr>
        <b/>
        <sz val="10"/>
        <rFont val="Arial"/>
        <family val="2"/>
      </rPr>
      <t xml:space="preserve"> Bifangst, maksimum 20 % i hver enkelt fangst</t>
    </r>
  </si>
  <si>
    <r>
      <t>5)</t>
    </r>
    <r>
      <rPr>
        <b/>
        <sz val="10"/>
        <rFont val="Arial"/>
        <family val="2"/>
      </rPr>
      <t xml:space="preserve"> Gjelder både i NØS N°62, og i Jan Mayen sonen</t>
    </r>
  </si>
  <si>
    <r>
      <t>2)</t>
    </r>
    <r>
      <rPr>
        <b/>
        <sz val="10"/>
        <rFont val="Arial"/>
        <family val="2"/>
      </rPr>
      <t xml:space="preserve"> 6 500 tonn i direkte fiske og 7 750 tonn som bifangst ved fiske av torsk og hyse, maks 49 % i hver enkelt fangst. Bifangst ved fiske av sild, maks 5 % i hver enkelt fangst.</t>
    </r>
  </si>
  <si>
    <t xml:space="preserve">   25 600 tonn torsk er tilbakeført fra tredjelandskvoten til nasjonal kvote</t>
  </si>
  <si>
    <t>Ingen kjøp av kvoter registrert i 2013</t>
  </si>
  <si>
    <t>01.01.-31.12.2013</t>
  </si>
  <si>
    <t>01.01-31.12.2013</t>
  </si>
  <si>
    <t xml:space="preserve">   Ref. TABELL IV forskningsfangst torsk utgjør 6 112 tonn pr. 18.09.2014</t>
  </si>
  <si>
    <t xml:space="preserve">   Ref. TABELL IV forskningsfangst hyse utgjør 1 826 tonn pr. 18.09.2014</t>
  </si>
  <si>
    <t xml:space="preserve">   Ref. TABELL IV forskningsfangst blåkveite utgjør 321 tonn pr. 18.09.2014</t>
  </si>
  <si>
    <t xml:space="preserve">   Fangsttallet inneholder 7 884 tonn lodde fra fiske i Islands sone kvoteår 2012/2013,</t>
  </si>
  <si>
    <t xml:space="preserve">   forskningsfangst lodde Barentshavet utgjør 3 968 tonn pr. 18.09.2014, ref. TABELL IV</t>
  </si>
  <si>
    <t xml:space="preserve">   2 953 tonn hyse er tilbakeført fra tredjelandskvoten til nasjonal kvote</t>
  </si>
  <si>
    <t>Vedlegg 13A</t>
  </si>
  <si>
    <r>
      <t xml:space="preserve">2) </t>
    </r>
    <r>
      <rPr>
        <sz val="9"/>
        <rFont val="Arial"/>
        <family val="2"/>
      </rPr>
      <t>I tillegg kan inntil 8 000 tonn, 4 000 tonn for hver part disponeres til forsknings- og forvaltningsformål</t>
    </r>
  </si>
  <si>
    <r>
      <t>4)</t>
    </r>
    <r>
      <rPr>
        <sz val="9"/>
        <rFont val="Arial"/>
        <family val="2"/>
      </rPr>
      <t xml:space="preserve"> I tillegg kan inntil 10 000 tonn, 5 000 tonn for hver part disponeres til forsknings- og forvaltningsformål</t>
    </r>
  </si>
  <si>
    <t xml:space="preserve">                        HERAV</t>
  </si>
  <si>
    <t xml:space="preserve">  GRØNL.SEL  </t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</si>
</sst>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64" formatCode="_ * #,##0_ ;_ * \-#,##0_ ;_ * &quot;-&quot;??_ ;_ @_ "/>
    <numFmt numFmtId="165" formatCode="#,##0;[Red]#,##0"/>
  </numFmts>
  <fonts count="1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38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4" xfId="0" applyBorder="1"/>
    <xf numFmtId="164" fontId="3" fillId="0" borderId="3" xfId="1" applyNumberFormat="1" applyFont="1" applyBorder="1"/>
    <xf numFmtId="164" fontId="3" fillId="0" borderId="7" xfId="1" applyNumberFormat="1" applyFont="1" applyBorder="1"/>
    <xf numFmtId="0" fontId="3" fillId="0" borderId="1" xfId="0" applyFont="1" applyBorder="1"/>
    <xf numFmtId="0" fontId="1" fillId="0" borderId="14" xfId="0" applyFont="1" applyBorder="1"/>
    <xf numFmtId="0" fontId="1" fillId="0" borderId="0" xfId="0" applyFont="1" applyBorder="1" applyAlignment="1">
      <alignment horizontal="right"/>
    </xf>
    <xf numFmtId="14" fontId="1" fillId="0" borderId="0" xfId="0" applyNumberFormat="1" applyFont="1" applyBorder="1" applyAlignment="1">
      <alignment horizontal="right"/>
    </xf>
    <xf numFmtId="0" fontId="0" fillId="0" borderId="16" xfId="0" applyBorder="1"/>
    <xf numFmtId="0" fontId="0" fillId="0" borderId="6" xfId="0" applyBorder="1"/>
    <xf numFmtId="0" fontId="1" fillId="0" borderId="0" xfId="0" applyFont="1" applyBorder="1"/>
    <xf numFmtId="0" fontId="0" fillId="0" borderId="5" xfId="0" applyBorder="1"/>
    <xf numFmtId="0" fontId="5" fillId="0" borderId="0" xfId="0" applyFont="1" applyBorder="1"/>
    <xf numFmtId="14" fontId="5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0" fillId="0" borderId="2" xfId="0" applyBorder="1"/>
    <xf numFmtId="0" fontId="1" fillId="0" borderId="4" xfId="0" applyFont="1" applyBorder="1"/>
    <xf numFmtId="0" fontId="1" fillId="0" borderId="17" xfId="0" applyFont="1" applyBorder="1"/>
    <xf numFmtId="0" fontId="0" fillId="0" borderId="14" xfId="0" applyBorder="1"/>
    <xf numFmtId="164" fontId="0" fillId="0" borderId="17" xfId="1" applyNumberFormat="1" applyFont="1" applyBorder="1"/>
    <xf numFmtId="0" fontId="0" fillId="0" borderId="17" xfId="0" applyBorder="1"/>
    <xf numFmtId="164" fontId="0" fillId="0" borderId="14" xfId="1" applyNumberFormat="1" applyFont="1" applyBorder="1"/>
    <xf numFmtId="164" fontId="0" fillId="0" borderId="1" xfId="1" applyNumberFormat="1" applyFont="1" applyBorder="1"/>
    <xf numFmtId="0" fontId="0" fillId="0" borderId="3" xfId="0" applyBorder="1"/>
    <xf numFmtId="164" fontId="5" fillId="0" borderId="12" xfId="1" applyNumberFormat="1" applyFont="1" applyBorder="1"/>
    <xf numFmtId="164" fontId="5" fillId="0" borderId="12" xfId="1" applyNumberFormat="1" applyFont="1" applyBorder="1" applyAlignment="1">
      <alignment horizontal="center"/>
    </xf>
    <xf numFmtId="164" fontId="5" fillId="0" borderId="12" xfId="1" applyNumberFormat="1" applyFont="1" applyBorder="1" applyAlignment="1">
      <alignment horizontal="right"/>
    </xf>
    <xf numFmtId="164" fontId="5" fillId="0" borderId="3" xfId="1" applyNumberFormat="1" applyFont="1" applyBorder="1"/>
    <xf numFmtId="164" fontId="5" fillId="0" borderId="13" xfId="1" applyNumberFormat="1" applyFont="1" applyBorder="1"/>
    <xf numFmtId="164" fontId="5" fillId="0" borderId="9" xfId="1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5" fillId="0" borderId="20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164" fontId="0" fillId="0" borderId="3" xfId="1" applyNumberFormat="1" applyFont="1" applyBorder="1"/>
    <xf numFmtId="0" fontId="5" fillId="0" borderId="4" xfId="0" applyFont="1" applyBorder="1"/>
    <xf numFmtId="0" fontId="5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5" xfId="0" applyFont="1" applyBorder="1"/>
    <xf numFmtId="0" fontId="5" fillId="0" borderId="14" xfId="0" applyFont="1" applyBorder="1"/>
    <xf numFmtId="0" fontId="3" fillId="0" borderId="4" xfId="0" applyFont="1" applyBorder="1"/>
    <xf numFmtId="0" fontId="5" fillId="0" borderId="4" xfId="0" applyFont="1" applyFill="1" applyBorder="1"/>
    <xf numFmtId="164" fontId="3" fillId="0" borderId="0" xfId="1" applyNumberFormat="1" applyFont="1" applyBorder="1"/>
    <xf numFmtId="164" fontId="3" fillId="0" borderId="1" xfId="1" applyNumberFormat="1" applyFont="1" applyBorder="1"/>
    <xf numFmtId="164" fontId="0" fillId="0" borderId="2" xfId="1" applyNumberFormat="1" applyFont="1" applyBorder="1"/>
    <xf numFmtId="0" fontId="5" fillId="0" borderId="16" xfId="0" applyFont="1" applyBorder="1"/>
    <xf numFmtId="0" fontId="5" fillId="0" borderId="18" xfId="0" applyFont="1" applyBorder="1"/>
    <xf numFmtId="0" fontId="5" fillId="0" borderId="5" xfId="0" applyFont="1" applyBorder="1"/>
    <xf numFmtId="0" fontId="5" fillId="0" borderId="17" xfId="0" applyFont="1" applyBorder="1"/>
    <xf numFmtId="0" fontId="5" fillId="0" borderId="3" xfId="0" applyFont="1" applyBorder="1" applyAlignment="1">
      <alignment horizontal="center"/>
    </xf>
    <xf numFmtId="0" fontId="5" fillId="0" borderId="7" xfId="0" applyFont="1" applyBorder="1"/>
    <xf numFmtId="1" fontId="1" fillId="0" borderId="0" xfId="0" quotePrefix="1" applyNumberFormat="1" applyFont="1" applyBorder="1" applyAlignment="1">
      <alignment horizontal="right"/>
    </xf>
    <xf numFmtId="0" fontId="5" fillId="0" borderId="5" xfId="0" applyFont="1" applyBorder="1" applyAlignment="1">
      <alignment horizontal="left"/>
    </xf>
    <xf numFmtId="0" fontId="5" fillId="0" borderId="13" xfId="0" applyFont="1" applyBorder="1"/>
    <xf numFmtId="0" fontId="5" fillId="0" borderId="6" xfId="0" applyFont="1" applyBorder="1"/>
    <xf numFmtId="0" fontId="6" fillId="0" borderId="4" xfId="0" applyFont="1" applyBorder="1"/>
    <xf numFmtId="0" fontId="5" fillId="0" borderId="18" xfId="0" quotePrefix="1" applyFont="1" applyBorder="1" applyAlignment="1">
      <alignment horizontal="center"/>
    </xf>
    <xf numFmtId="0" fontId="5" fillId="0" borderId="1" xfId="0" applyFont="1" applyBorder="1" applyAlignment="1">
      <alignment horizontal="centerContinuous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8" xfId="0" applyFont="1" applyBorder="1"/>
    <xf numFmtId="0" fontId="5" fillId="0" borderId="2" xfId="0" applyFont="1" applyBorder="1"/>
    <xf numFmtId="165" fontId="5" fillId="0" borderId="12" xfId="1" applyNumberFormat="1" applyFont="1" applyBorder="1"/>
    <xf numFmtId="165" fontId="5" fillId="0" borderId="23" xfId="1" applyNumberFormat="1" applyFont="1" applyBorder="1"/>
    <xf numFmtId="165" fontId="5" fillId="0" borderId="24" xfId="1" applyNumberFormat="1" applyFont="1" applyBorder="1"/>
    <xf numFmtId="165" fontId="5" fillId="0" borderId="12" xfId="0" applyNumberFormat="1" applyFont="1" applyBorder="1"/>
    <xf numFmtId="0" fontId="5" fillId="0" borderId="2" xfId="0" applyFont="1" applyFill="1" applyBorder="1"/>
    <xf numFmtId="0" fontId="5" fillId="0" borderId="12" xfId="0" applyFont="1" applyBorder="1"/>
    <xf numFmtId="165" fontId="5" fillId="0" borderId="25" xfId="1" applyNumberFormat="1" applyFont="1" applyBorder="1"/>
    <xf numFmtId="165" fontId="5" fillId="0" borderId="26" xfId="1" applyNumberFormat="1" applyFont="1" applyBorder="1"/>
    <xf numFmtId="165" fontId="5" fillId="0" borderId="27" xfId="1" applyNumberFormat="1" applyFont="1" applyBorder="1"/>
    <xf numFmtId="165" fontId="5" fillId="0" borderId="1" xfId="0" applyNumberFormat="1" applyFont="1" applyBorder="1"/>
    <xf numFmtId="0" fontId="5" fillId="0" borderId="3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0" fillId="0" borderId="28" xfId="0" applyBorder="1"/>
    <xf numFmtId="165" fontId="5" fillId="0" borderId="3" xfId="0" applyNumberFormat="1" applyFont="1" applyBorder="1"/>
    <xf numFmtId="0" fontId="5" fillId="0" borderId="1" xfId="0" applyFont="1" applyBorder="1"/>
    <xf numFmtId="0" fontId="5" fillId="0" borderId="3" xfId="0" applyFont="1" applyBorder="1"/>
    <xf numFmtId="164" fontId="3" fillId="0" borderId="2" xfId="1" applyNumberFormat="1" applyFont="1" applyBorder="1" applyAlignment="1">
      <alignment horizontal="right"/>
    </xf>
    <xf numFmtId="164" fontId="0" fillId="0" borderId="17" xfId="1" applyNumberFormat="1" applyFont="1" applyBorder="1" applyAlignment="1">
      <alignment horizontal="right"/>
    </xf>
    <xf numFmtId="164" fontId="0" fillId="0" borderId="14" xfId="1" applyNumberFormat="1" applyFont="1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3" fontId="9" fillId="0" borderId="2" xfId="0" applyNumberFormat="1" applyFont="1" applyBorder="1"/>
    <xf numFmtId="0" fontId="9" fillId="0" borderId="5" xfId="0" applyFont="1" applyBorder="1"/>
    <xf numFmtId="0" fontId="9" fillId="0" borderId="2" xfId="0" applyFont="1" applyBorder="1"/>
    <xf numFmtId="0" fontId="9" fillId="0" borderId="5" xfId="0" applyFont="1" applyBorder="1" applyAlignment="1">
      <alignment wrapText="1"/>
    </xf>
    <xf numFmtId="0" fontId="5" fillId="0" borderId="25" xfId="0" applyFont="1" applyBorder="1"/>
    <xf numFmtId="0" fontId="9" fillId="0" borderId="6" xfId="0" applyFont="1" applyBorder="1"/>
    <xf numFmtId="14" fontId="5" fillId="0" borderId="0" xfId="0" applyNumberFormat="1" applyFont="1" applyFill="1" applyBorder="1"/>
    <xf numFmtId="0" fontId="3" fillId="0" borderId="2" xfId="0" applyFont="1" applyBorder="1"/>
    <xf numFmtId="3" fontId="5" fillId="0" borderId="12" xfId="0" applyNumberFormat="1" applyFont="1" applyBorder="1"/>
    <xf numFmtId="0" fontId="11" fillId="0" borderId="0" xfId="0" applyFont="1"/>
    <xf numFmtId="0" fontId="3" fillId="0" borderId="0" xfId="0" applyFont="1"/>
    <xf numFmtId="164" fontId="5" fillId="0" borderId="2" xfId="1" applyNumberFormat="1" applyFont="1" applyFill="1" applyBorder="1"/>
    <xf numFmtId="164" fontId="3" fillId="0" borderId="3" xfId="1" applyNumberFormat="1" applyFont="1" applyBorder="1" applyAlignment="1">
      <alignment horizontal="right"/>
    </xf>
    <xf numFmtId="0" fontId="3" fillId="0" borderId="0" xfId="0" applyFont="1" applyBorder="1" applyAlignment="1">
      <alignment horizontal="centerContinuous"/>
    </xf>
    <xf numFmtId="0" fontId="5" fillId="0" borderId="0" xfId="0" applyFont="1"/>
    <xf numFmtId="0" fontId="3" fillId="0" borderId="8" xfId="0" applyFont="1" applyBorder="1"/>
    <xf numFmtId="0" fontId="3" fillId="0" borderId="9" xfId="0" applyFont="1" applyBorder="1"/>
    <xf numFmtId="0" fontId="3" fillId="0" borderId="6" xfId="0" applyFont="1" applyBorder="1"/>
    <xf numFmtId="0" fontId="3" fillId="0" borderId="3" xfId="0" applyFont="1" applyBorder="1"/>
    <xf numFmtId="0" fontId="3" fillId="0" borderId="16" xfId="0" applyFont="1" applyBorder="1"/>
    <xf numFmtId="1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10" xfId="0" applyFont="1" applyBorder="1"/>
    <xf numFmtId="0" fontId="5" fillId="0" borderId="8" xfId="0" applyFont="1" applyBorder="1" applyAlignment="1">
      <alignment horizontal="right"/>
    </xf>
    <xf numFmtId="0" fontId="5" fillId="0" borderId="9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/>
    <xf numFmtId="0" fontId="5" fillId="0" borderId="2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" xfId="0" applyFont="1" applyBorder="1" applyAlignment="1"/>
    <xf numFmtId="14" fontId="5" fillId="0" borderId="0" xfId="0" applyNumberFormat="1" applyFont="1" applyBorder="1" applyAlignment="1">
      <alignment horizontal="left"/>
    </xf>
    <xf numFmtId="0" fontId="3" fillId="0" borderId="4" xfId="0" applyFont="1" applyFill="1" applyBorder="1"/>
    <xf numFmtId="0" fontId="3" fillId="0" borderId="2" xfId="0" applyFont="1" applyFill="1" applyBorder="1"/>
    <xf numFmtId="0" fontId="3" fillId="0" borderId="14" xfId="0" applyFont="1" applyFill="1" applyBorder="1"/>
    <xf numFmtId="3" fontId="5" fillId="0" borderId="20" xfId="0" applyNumberFormat="1" applyFont="1" applyBorder="1"/>
    <xf numFmtId="0" fontId="5" fillId="0" borderId="20" xfId="0" applyFont="1" applyBorder="1" applyAlignment="1"/>
    <xf numFmtId="0" fontId="5" fillId="0" borderId="20" xfId="0" applyFont="1" applyBorder="1"/>
    <xf numFmtId="164" fontId="5" fillId="0" borderId="20" xfId="1" applyNumberFormat="1" applyFont="1" applyBorder="1" applyAlignment="1"/>
    <xf numFmtId="0" fontId="5" fillId="0" borderId="21" xfId="0" applyFont="1" applyBorder="1"/>
    <xf numFmtId="164" fontId="5" fillId="0" borderId="20" xfId="1" applyNumberFormat="1" applyFont="1" applyBorder="1"/>
    <xf numFmtId="3" fontId="5" fillId="0" borderId="4" xfId="0" applyNumberFormat="1" applyFont="1" applyBorder="1"/>
    <xf numFmtId="0" fontId="5" fillId="0" borderId="17" xfId="0" applyFont="1" applyFill="1" applyBorder="1"/>
    <xf numFmtId="164" fontId="5" fillId="0" borderId="17" xfId="1" applyNumberFormat="1" applyFont="1" applyBorder="1"/>
    <xf numFmtId="0" fontId="5" fillId="0" borderId="14" xfId="0" applyFont="1" applyFill="1" applyBorder="1"/>
    <xf numFmtId="3" fontId="5" fillId="0" borderId="19" xfId="0" applyNumberFormat="1" applyFont="1" applyBorder="1"/>
    <xf numFmtId="3" fontId="5" fillId="0" borderId="17" xfId="0" applyNumberFormat="1" applyFont="1" applyBorder="1"/>
    <xf numFmtId="0" fontId="3" fillId="0" borderId="0" xfId="0" applyFont="1" applyFill="1" applyBorder="1"/>
    <xf numFmtId="0" fontId="5" fillId="0" borderId="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3" fillId="0" borderId="14" xfId="0" applyFont="1" applyBorder="1"/>
    <xf numFmtId="0" fontId="3" fillId="0" borderId="14" xfId="0" quotePrefix="1" applyFont="1" applyBorder="1" applyAlignment="1">
      <alignment horizontal="center"/>
    </xf>
    <xf numFmtId="0" fontId="3" fillId="0" borderId="16" xfId="0" quotePrefix="1" applyFont="1" applyBorder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/>
    <xf numFmtId="0" fontId="3" fillId="0" borderId="17" xfId="0" applyFont="1" applyBorder="1"/>
    <xf numFmtId="0" fontId="3" fillId="0" borderId="18" xfId="0" applyFont="1" applyBorder="1"/>
    <xf numFmtId="0" fontId="3" fillId="0" borderId="7" xfId="0" applyFont="1" applyBorder="1"/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5" fillId="0" borderId="29" xfId="0" applyFont="1" applyBorder="1"/>
    <xf numFmtId="164" fontId="5" fillId="0" borderId="29" xfId="1" applyNumberFormat="1" applyFont="1" applyBorder="1"/>
    <xf numFmtId="3" fontId="5" fillId="0" borderId="29" xfId="0" applyNumberFormat="1" applyFont="1" applyBorder="1"/>
    <xf numFmtId="164" fontId="3" fillId="0" borderId="0" xfId="0" applyNumberFormat="1" applyFont="1"/>
    <xf numFmtId="49" fontId="5" fillId="0" borderId="12" xfId="1" applyNumberFormat="1" applyFont="1" applyBorder="1" applyAlignment="1">
      <alignment horizontal="right"/>
    </xf>
    <xf numFmtId="164" fontId="5" fillId="0" borderId="29" xfId="1" applyNumberFormat="1" applyFont="1" applyBorder="1" applyAlignment="1">
      <alignment horizontal="center"/>
    </xf>
    <xf numFmtId="3" fontId="3" fillId="0" borderId="0" xfId="0" applyNumberFormat="1" applyFont="1"/>
    <xf numFmtId="164" fontId="5" fillId="0" borderId="1" xfId="0" applyNumberFormat="1" applyFont="1" applyBorder="1"/>
    <xf numFmtId="164" fontId="5" fillId="0" borderId="14" xfId="0" applyNumberFormat="1" applyFont="1" applyBorder="1"/>
    <xf numFmtId="164" fontId="5" fillId="0" borderId="6" xfId="0" applyNumberFormat="1" applyFont="1" applyBorder="1"/>
    <xf numFmtId="0" fontId="5" fillId="0" borderId="17" xfId="0" applyFont="1" applyBorder="1" applyAlignment="1">
      <alignment horizontal="right"/>
    </xf>
    <xf numFmtId="164" fontId="5" fillId="0" borderId="3" xfId="0" applyNumberFormat="1" applyFont="1" applyBorder="1" applyAlignment="1">
      <alignment horizontal="center"/>
    </xf>
    <xf numFmtId="0" fontId="5" fillId="0" borderId="22" xfId="0" applyFont="1" applyBorder="1"/>
    <xf numFmtId="164" fontId="5" fillId="0" borderId="22" xfId="1" applyNumberFormat="1" applyFont="1" applyBorder="1"/>
    <xf numFmtId="164" fontId="3" fillId="0" borderId="0" xfId="0" applyNumberFormat="1" applyFont="1" applyBorder="1"/>
    <xf numFmtId="0" fontId="3" fillId="0" borderId="0" xfId="0" applyFont="1" applyBorder="1" applyAlignment="1"/>
    <xf numFmtId="0" fontId="3" fillId="0" borderId="5" xfId="0" applyFont="1" applyBorder="1" applyAlignme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164" fontId="3" fillId="0" borderId="22" xfId="1" applyNumberFormat="1" applyFont="1" applyBorder="1"/>
    <xf numFmtId="0" fontId="5" fillId="0" borderId="14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9" xfId="0" applyFont="1" applyBorder="1"/>
    <xf numFmtId="0" fontId="11" fillId="0" borderId="0" xfId="0" applyFont="1" applyBorder="1"/>
    <xf numFmtId="0" fontId="8" fillId="0" borderId="0" xfId="0" applyFont="1"/>
    <xf numFmtId="0" fontId="8" fillId="0" borderId="0" xfId="0" applyFont="1" applyBorder="1"/>
    <xf numFmtId="0" fontId="13" fillId="0" borderId="0" xfId="0" applyFont="1" applyBorder="1" applyAlignment="1">
      <alignment horizontal="center"/>
    </xf>
    <xf numFmtId="164" fontId="8" fillId="0" borderId="0" xfId="0" applyNumberFormat="1" applyFont="1" applyBorder="1"/>
    <xf numFmtId="3" fontId="8" fillId="0" borderId="0" xfId="0" applyNumberFormat="1" applyFont="1"/>
    <xf numFmtId="0" fontId="8" fillId="0" borderId="0" xfId="0" applyFont="1" applyAlignment="1">
      <alignment horizontal="left"/>
    </xf>
    <xf numFmtId="0" fontId="13" fillId="0" borderId="0" xfId="0" applyFont="1" applyBorder="1"/>
    <xf numFmtId="164" fontId="0" fillId="0" borderId="0" xfId="0" applyNumberFormat="1"/>
    <xf numFmtId="0" fontId="5" fillId="0" borderId="1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1" fillId="0" borderId="2" xfId="0" applyFont="1" applyBorder="1"/>
    <xf numFmtId="0" fontId="2" fillId="0" borderId="18" xfId="0" applyFont="1" applyBorder="1"/>
    <xf numFmtId="0" fontId="2" fillId="0" borderId="7" xfId="0" applyFont="1" applyBorder="1"/>
    <xf numFmtId="0" fontId="2" fillId="0" borderId="4" xfId="0" applyFont="1" applyBorder="1"/>
    <xf numFmtId="0" fontId="1" fillId="0" borderId="1" xfId="0" applyFont="1" applyBorder="1" applyAlignment="1">
      <alignment horizontal="center"/>
    </xf>
    <xf numFmtId="0" fontId="2" fillId="0" borderId="8" xfId="0" applyFont="1" applyBorder="1"/>
    <xf numFmtId="0" fontId="2" fillId="0" borderId="10" xfId="0" applyFont="1" applyBorder="1"/>
    <xf numFmtId="0" fontId="2" fillId="0" borderId="9" xfId="0" applyFont="1" applyBorder="1"/>
    <xf numFmtId="0" fontId="14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0" fontId="2" fillId="0" borderId="0" xfId="0" applyFont="1"/>
    <xf numFmtId="164" fontId="5" fillId="0" borderId="0" xfId="1" applyNumberFormat="1" applyFont="1" applyBorder="1"/>
    <xf numFmtId="14" fontId="1" fillId="0" borderId="0" xfId="0" applyNumberFormat="1" applyFont="1" applyBorder="1"/>
    <xf numFmtId="0" fontId="15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3" fontId="1" fillId="0" borderId="19" xfId="0" applyNumberFormat="1" applyFont="1" applyBorder="1" applyAlignment="1">
      <alignment horizontal="right"/>
    </xf>
    <xf numFmtId="4" fontId="0" fillId="0" borderId="0" xfId="0" applyNumberFormat="1"/>
    <xf numFmtId="164" fontId="1" fillId="0" borderId="29" xfId="1" applyNumberFormat="1" applyFont="1" applyBorder="1"/>
    <xf numFmtId="2" fontId="0" fillId="0" borderId="0" xfId="0" applyNumberFormat="1"/>
    <xf numFmtId="0" fontId="16" fillId="0" borderId="0" xfId="0" applyFont="1"/>
    <xf numFmtId="0" fontId="5" fillId="0" borderId="1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5" fillId="0" borderId="19" xfId="1" applyNumberFormat="1" applyFont="1" applyBorder="1" applyAlignment="1">
      <alignment horizontal="center"/>
    </xf>
    <xf numFmtId="3" fontId="3" fillId="0" borderId="32" xfId="0" applyNumberFormat="1" applyFont="1" applyBorder="1" applyAlignment="1">
      <alignment horizontal="center"/>
    </xf>
    <xf numFmtId="3" fontId="5" fillId="0" borderId="30" xfId="0" applyNumberFormat="1" applyFont="1" applyBorder="1" applyAlignment="1">
      <alignment horizontal="center"/>
    </xf>
    <xf numFmtId="3" fontId="3" fillId="0" borderId="31" xfId="0" applyNumberFormat="1" applyFont="1" applyBorder="1" applyAlignment="1">
      <alignment horizontal="center"/>
    </xf>
    <xf numFmtId="0" fontId="5" fillId="0" borderId="4" xfId="0" applyFont="1" applyBorder="1" applyAlignment="1"/>
    <xf numFmtId="0" fontId="3" fillId="0" borderId="0" xfId="0" applyFont="1" applyBorder="1" applyAlignment="1"/>
    <xf numFmtId="0" fontId="3" fillId="0" borderId="5" xfId="0" applyFont="1" applyBorder="1" applyAlignment="1"/>
    <xf numFmtId="0" fontId="1" fillId="0" borderId="4" xfId="0" applyFont="1" applyBorder="1" applyAlignment="1"/>
    <xf numFmtId="0" fontId="1" fillId="0" borderId="22" xfId="0" applyFont="1" applyBorder="1"/>
  </cellXfs>
  <cellStyles count="2">
    <cellStyle name="Normal" xfId="0" builtinId="0"/>
    <cellStyle name="Tusenskille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zoomScaleNormal="100" workbookViewId="0">
      <selection activeCell="M8" sqref="M8"/>
    </sheetView>
  </sheetViews>
  <sheetFormatPr baseColWidth="10" defaultColWidth="8.85546875" defaultRowHeight="12.75"/>
  <cols>
    <col min="1" max="1" width="14.5703125" style="98" customWidth="1"/>
    <col min="2" max="2" width="16.5703125" style="98" customWidth="1"/>
    <col min="3" max="3" width="14.140625" style="98" customWidth="1"/>
    <col min="4" max="4" width="13.42578125" style="98" customWidth="1"/>
    <col min="5" max="5" width="15.7109375" style="98" customWidth="1"/>
    <col min="6" max="6" width="17.42578125" style="98" customWidth="1"/>
    <col min="7" max="7" width="13.28515625" style="98" customWidth="1"/>
    <col min="8" max="8" width="19.28515625" style="98" customWidth="1"/>
    <col min="9" max="10" width="8.85546875" style="98"/>
    <col min="11" max="11" width="9" style="98" bestFit="1" customWidth="1"/>
    <col min="12" max="16384" width="8.85546875" style="98"/>
  </cols>
  <sheetData>
    <row r="1" spans="1:8" ht="13.5" thickBot="1">
      <c r="G1" s="226" t="s">
        <v>248</v>
      </c>
    </row>
    <row r="2" spans="1:8">
      <c r="A2" s="40" t="s">
        <v>170</v>
      </c>
      <c r="B2" s="107"/>
      <c r="C2" s="107"/>
      <c r="D2" s="107"/>
      <c r="E2" s="107"/>
      <c r="F2" s="107"/>
      <c r="G2" s="107"/>
      <c r="H2" s="105"/>
    </row>
    <row r="3" spans="1:8">
      <c r="A3" s="41"/>
      <c r="B3" s="14" t="s">
        <v>181</v>
      </c>
      <c r="C3" s="38"/>
      <c r="D3" s="38"/>
      <c r="E3" s="38"/>
      <c r="F3" s="38"/>
      <c r="G3" s="38"/>
      <c r="H3" s="39"/>
    </row>
    <row r="4" spans="1:8">
      <c r="A4" s="41"/>
      <c r="B4" s="14" t="s">
        <v>180</v>
      </c>
      <c r="C4" s="101"/>
      <c r="D4" s="101"/>
      <c r="E4" s="101"/>
      <c r="F4" s="38"/>
      <c r="G4" s="38"/>
      <c r="H4" s="39"/>
    </row>
    <row r="5" spans="1:8">
      <c r="A5" s="41"/>
      <c r="B5" s="12" t="s">
        <v>214</v>
      </c>
      <c r="C5" s="38"/>
      <c r="D5" s="38"/>
      <c r="E5" s="38"/>
      <c r="F5" s="38"/>
      <c r="G5" s="14"/>
      <c r="H5" s="39"/>
    </row>
    <row r="6" spans="1:8">
      <c r="A6" s="41"/>
      <c r="B6" s="12" t="s">
        <v>213</v>
      </c>
      <c r="C6" s="38"/>
      <c r="D6" s="38"/>
      <c r="E6" s="38"/>
      <c r="F6" s="38"/>
      <c r="G6" s="38"/>
      <c r="H6" s="39"/>
    </row>
    <row r="7" spans="1:8">
      <c r="A7" s="41"/>
      <c r="B7" s="38"/>
      <c r="C7" s="38"/>
      <c r="D7" s="38"/>
      <c r="E7" s="38"/>
      <c r="F7" s="38"/>
      <c r="G7" s="38"/>
      <c r="H7" s="39"/>
    </row>
    <row r="8" spans="1:8">
      <c r="A8" s="36" t="s">
        <v>0</v>
      </c>
      <c r="B8" s="37">
        <v>2013</v>
      </c>
      <c r="C8" s="38"/>
      <c r="D8" s="38"/>
      <c r="E8" s="38"/>
      <c r="F8" s="38"/>
      <c r="G8" s="38"/>
      <c r="H8" s="39"/>
    </row>
    <row r="9" spans="1:8">
      <c r="A9" s="36" t="s">
        <v>1</v>
      </c>
      <c r="B9" s="108">
        <v>41900</v>
      </c>
      <c r="C9" s="38"/>
      <c r="D9" s="38"/>
      <c r="E9" s="38"/>
      <c r="F9" s="38"/>
      <c r="G9" s="38"/>
      <c r="H9" s="39"/>
    </row>
    <row r="10" spans="1:8">
      <c r="A10" s="36" t="s">
        <v>2</v>
      </c>
      <c r="B10" s="8" t="s">
        <v>240</v>
      </c>
      <c r="C10" s="38"/>
      <c r="D10" s="38"/>
      <c r="E10" s="38"/>
      <c r="F10" s="38"/>
      <c r="G10" s="38"/>
      <c r="H10" s="39"/>
    </row>
    <row r="11" spans="1:8" ht="13.5" thickBot="1">
      <c r="A11" s="41"/>
      <c r="B11" s="109"/>
      <c r="C11" s="38"/>
      <c r="D11" s="38"/>
      <c r="E11" s="38"/>
      <c r="F11" s="38"/>
      <c r="G11" s="38"/>
      <c r="H11" s="39"/>
    </row>
    <row r="12" spans="1:8" ht="13.5" thickBot="1">
      <c r="A12" s="59"/>
      <c r="B12" s="103"/>
      <c r="C12" s="110" t="s">
        <v>3</v>
      </c>
      <c r="D12" s="110" t="s">
        <v>42</v>
      </c>
      <c r="E12" s="104"/>
      <c r="F12" s="59" t="s">
        <v>5</v>
      </c>
      <c r="G12" s="111" t="s">
        <v>6</v>
      </c>
      <c r="H12" s="112" t="s">
        <v>184</v>
      </c>
    </row>
    <row r="13" spans="1:8" ht="13.5" thickBot="1">
      <c r="A13" s="34"/>
      <c r="B13" s="59" t="s">
        <v>7</v>
      </c>
      <c r="C13" s="59" t="s">
        <v>8</v>
      </c>
      <c r="D13" s="111" t="s">
        <v>9</v>
      </c>
      <c r="E13" s="112" t="s">
        <v>10</v>
      </c>
      <c r="F13" s="34" t="s">
        <v>11</v>
      </c>
      <c r="G13" s="59"/>
      <c r="H13" s="59"/>
    </row>
    <row r="14" spans="1:8">
      <c r="A14" s="34"/>
      <c r="B14" s="34"/>
      <c r="C14" s="34" t="s">
        <v>12</v>
      </c>
      <c r="D14" s="34" t="s">
        <v>13</v>
      </c>
      <c r="E14" s="34" t="s">
        <v>14</v>
      </c>
      <c r="F14" s="34" t="s">
        <v>15</v>
      </c>
      <c r="G14" s="34" t="s">
        <v>13</v>
      </c>
      <c r="H14" s="34" t="s">
        <v>14</v>
      </c>
    </row>
    <row r="15" spans="1:8" ht="13.5" thickBot="1">
      <c r="A15" s="113" t="s">
        <v>16</v>
      </c>
      <c r="B15" s="114"/>
      <c r="C15" s="34" t="s">
        <v>17</v>
      </c>
      <c r="D15" s="38"/>
      <c r="E15" s="50"/>
      <c r="F15" s="50" t="s">
        <v>4</v>
      </c>
      <c r="G15" s="50"/>
      <c r="H15" s="50"/>
    </row>
    <row r="16" spans="1:8" ht="13.5" thickBot="1">
      <c r="A16" s="115"/>
      <c r="B16" s="116" t="s">
        <v>18</v>
      </c>
      <c r="C16" s="117" t="s">
        <v>19</v>
      </c>
      <c r="D16" s="61" t="s">
        <v>20</v>
      </c>
      <c r="E16" s="118" t="s">
        <v>21</v>
      </c>
      <c r="F16" s="117" t="s">
        <v>22</v>
      </c>
      <c r="G16" s="117" t="s">
        <v>23</v>
      </c>
      <c r="H16" s="119" t="s">
        <v>24</v>
      </c>
    </row>
    <row r="17" spans="1:12" ht="18" customHeight="1">
      <c r="A17" s="6"/>
      <c r="B17" s="6"/>
      <c r="C17" s="59"/>
      <c r="D17" s="120"/>
      <c r="E17" s="59"/>
      <c r="F17" s="59"/>
      <c r="G17" s="59"/>
      <c r="H17" s="105"/>
    </row>
    <row r="18" spans="1:12" ht="18" customHeight="1" thickBot="1">
      <c r="A18" s="197" t="s">
        <v>215</v>
      </c>
      <c r="B18" s="4">
        <v>1007000</v>
      </c>
      <c r="C18" s="4">
        <v>139520</v>
      </c>
      <c r="D18" s="4">
        <f>(B18-C18)/2</f>
        <v>433740</v>
      </c>
      <c r="E18" s="4">
        <f>(B18-C18)/2</f>
        <v>433740</v>
      </c>
      <c r="F18" s="4">
        <v>6000</v>
      </c>
      <c r="G18" s="4">
        <f>D18+F18</f>
        <v>439740</v>
      </c>
      <c r="H18" s="5">
        <f>E18-F18</f>
        <v>427740</v>
      </c>
      <c r="K18" s="162"/>
    </row>
    <row r="19" spans="1:12" ht="18" customHeight="1">
      <c r="A19" s="198"/>
      <c r="B19" s="6"/>
      <c r="C19" s="6"/>
      <c r="D19" s="6"/>
      <c r="E19" s="6"/>
      <c r="F19" s="6"/>
      <c r="G19" s="6"/>
      <c r="H19" s="6"/>
    </row>
    <row r="20" spans="1:12" ht="18" customHeight="1" thickBot="1">
      <c r="A20" s="199" t="s">
        <v>173</v>
      </c>
      <c r="B20" s="4">
        <v>192000</v>
      </c>
      <c r="C20" s="4">
        <v>12692</v>
      </c>
      <c r="D20" s="4">
        <f>(B20-C20)/2</f>
        <v>89654</v>
      </c>
      <c r="E20" s="4">
        <f>(B20-C20)/2</f>
        <v>89654</v>
      </c>
      <c r="F20" s="4">
        <v>4500</v>
      </c>
      <c r="G20" s="4">
        <f>D20+F20</f>
        <v>94154</v>
      </c>
      <c r="H20" s="5">
        <f>D20-F20</f>
        <v>85154</v>
      </c>
    </row>
    <row r="21" spans="1:12" ht="18" customHeight="1">
      <c r="A21" s="198"/>
      <c r="B21" s="44"/>
      <c r="C21" s="44"/>
      <c r="D21" s="44"/>
      <c r="E21" s="44"/>
      <c r="F21" s="44"/>
      <c r="G21" s="44"/>
      <c r="H21" s="44"/>
    </row>
    <row r="22" spans="1:12" ht="18" customHeight="1" thickBot="1">
      <c r="A22" s="199" t="s">
        <v>182</v>
      </c>
      <c r="B22" s="81">
        <v>17500</v>
      </c>
      <c r="C22" s="81">
        <f>0.04*B22</f>
        <v>700</v>
      </c>
      <c r="D22" s="81">
        <f>0.51*(B22)</f>
        <v>8925</v>
      </c>
      <c r="E22" s="81">
        <f>0.45*B22</f>
        <v>7875</v>
      </c>
      <c r="F22" s="81"/>
      <c r="G22" s="81">
        <f>D22+F22</f>
        <v>8925</v>
      </c>
      <c r="H22" s="81">
        <f>E22-F22</f>
        <v>7875</v>
      </c>
      <c r="L22" s="217" t="s">
        <v>25</v>
      </c>
    </row>
    <row r="23" spans="1:12" ht="18" customHeight="1">
      <c r="A23" s="198"/>
      <c r="B23" s="44"/>
      <c r="C23" s="44"/>
      <c r="D23" s="44"/>
      <c r="E23" s="44"/>
      <c r="F23" s="44"/>
      <c r="G23" s="44"/>
      <c r="H23" s="44"/>
    </row>
    <row r="24" spans="1:12" ht="18" customHeight="1" thickBot="1">
      <c r="A24" s="197" t="s">
        <v>183</v>
      </c>
      <c r="B24" s="100">
        <v>190000</v>
      </c>
      <c r="C24" s="100"/>
      <c r="D24" s="100">
        <f>0.6*B24</f>
        <v>114000</v>
      </c>
      <c r="E24" s="100">
        <f>0.4*B24</f>
        <v>76000</v>
      </c>
      <c r="F24" s="100"/>
      <c r="G24" s="100">
        <f>D24+F24</f>
        <v>114000</v>
      </c>
      <c r="H24" s="100">
        <f>E24-F24</f>
        <v>76000</v>
      </c>
    </row>
    <row r="25" spans="1:12">
      <c r="A25" s="38"/>
      <c r="B25" s="43"/>
      <c r="C25" s="43"/>
      <c r="D25" s="43"/>
      <c r="E25" s="43"/>
      <c r="F25" s="43"/>
      <c r="G25" s="43"/>
      <c r="H25" s="43"/>
    </row>
    <row r="26" spans="1:12" s="186" customFormat="1" ht="13.5">
      <c r="A26" s="185" t="s">
        <v>216</v>
      </c>
      <c r="K26" s="187"/>
    </row>
    <row r="27" spans="1:12" s="186" customFormat="1" ht="12">
      <c r="A27" s="186" t="s">
        <v>217</v>
      </c>
      <c r="G27" s="186" t="s">
        <v>27</v>
      </c>
    </row>
    <row r="28" spans="1:12" s="186" customFormat="1" ht="13.5">
      <c r="A28" s="97" t="s">
        <v>249</v>
      </c>
    </row>
    <row r="29" spans="1:12" s="186" customFormat="1" ht="13.5">
      <c r="A29" s="97" t="s">
        <v>225</v>
      </c>
    </row>
    <row r="30" spans="1:12" s="186" customFormat="1" ht="13.5">
      <c r="A30" s="97" t="s">
        <v>250</v>
      </c>
    </row>
    <row r="31" spans="1:12" s="186" customFormat="1" ht="12"/>
    <row r="35" spans="3:3">
      <c r="C35" s="217" t="s">
        <v>25</v>
      </c>
    </row>
  </sheetData>
  <phoneticPr fontId="7" type="noConversion"/>
  <printOptions horizontalCentered="1"/>
  <pageMargins left="0.78740157480314965" right="0.78740157480314965" top="0.98425196850393704" bottom="0.98425196850393704" header="0.11811023622047245" footer="0.11811023622047245"/>
  <pageSetup paperSize="9" scale="98" orientation="landscape" horizontalDpi="4294967292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8"/>
  <sheetViews>
    <sheetView zoomScaleNormal="100" workbookViewId="0">
      <selection activeCell="J24" sqref="J24"/>
    </sheetView>
  </sheetViews>
  <sheetFormatPr baseColWidth="10" defaultColWidth="8.85546875" defaultRowHeight="12.75"/>
  <cols>
    <col min="1" max="1" width="26.28515625" style="122" customWidth="1"/>
    <col min="2" max="2" width="18.140625" style="38" customWidth="1"/>
    <col min="3" max="3" width="3.5703125" style="38" customWidth="1"/>
    <col min="4" max="4" width="13.7109375" style="38" customWidth="1"/>
    <col min="5" max="5" width="3.5703125" style="38" customWidth="1"/>
    <col min="6" max="6" width="61.140625" style="38" customWidth="1"/>
    <col min="7" max="16384" width="8.85546875" style="38"/>
  </cols>
  <sheetData>
    <row r="1" spans="1:7" s="107" customFormat="1">
      <c r="A1" s="40" t="s">
        <v>28</v>
      </c>
      <c r="F1" s="105"/>
      <c r="G1" s="38"/>
    </row>
    <row r="2" spans="1:7">
      <c r="A2" s="42"/>
      <c r="B2" s="14" t="s">
        <v>29</v>
      </c>
      <c r="F2" s="39"/>
    </row>
    <row r="3" spans="1:7">
      <c r="A3" s="42"/>
      <c r="B3" s="14" t="s">
        <v>30</v>
      </c>
      <c r="F3" s="39"/>
    </row>
    <row r="4" spans="1:7">
      <c r="A4" s="42"/>
      <c r="B4" s="14" t="s">
        <v>31</v>
      </c>
      <c r="F4" s="39"/>
    </row>
    <row r="5" spans="1:7">
      <c r="A5" s="42"/>
      <c r="B5" s="12" t="s">
        <v>213</v>
      </c>
      <c r="F5" s="39"/>
    </row>
    <row r="6" spans="1:7">
      <c r="A6" s="42"/>
      <c r="B6" s="14"/>
      <c r="F6" s="39"/>
    </row>
    <row r="7" spans="1:7">
      <c r="A7" s="42"/>
      <c r="B7" s="14" t="s">
        <v>32</v>
      </c>
      <c r="D7" s="109">
        <v>2013</v>
      </c>
      <c r="F7" s="39"/>
    </row>
    <row r="8" spans="1:7">
      <c r="A8" s="42"/>
      <c r="B8" s="15" t="s">
        <v>33</v>
      </c>
      <c r="D8" s="121">
        <v>41900</v>
      </c>
      <c r="F8" s="39"/>
    </row>
    <row r="9" spans="1:7">
      <c r="A9" s="42"/>
      <c r="B9" s="14" t="s">
        <v>168</v>
      </c>
      <c r="D9" s="12" t="s">
        <v>241</v>
      </c>
      <c r="F9" s="39"/>
    </row>
    <row r="10" spans="1:7" ht="13.5" thickBot="1">
      <c r="B10" s="109"/>
      <c r="C10" s="32"/>
      <c r="D10" s="32"/>
      <c r="E10" s="32"/>
      <c r="F10" s="39"/>
    </row>
    <row r="11" spans="1:7">
      <c r="A11" s="6"/>
      <c r="B11" s="194" t="s">
        <v>34</v>
      </c>
      <c r="C11" s="59"/>
      <c r="D11" s="194" t="s">
        <v>35</v>
      </c>
      <c r="E11" s="59"/>
      <c r="F11" s="105"/>
    </row>
    <row r="12" spans="1:7">
      <c r="A12" s="123"/>
      <c r="B12" s="32" t="s">
        <v>36</v>
      </c>
      <c r="C12" s="34"/>
      <c r="D12" s="32" t="s">
        <v>37</v>
      </c>
      <c r="E12" s="34"/>
      <c r="F12" s="138"/>
    </row>
    <row r="13" spans="1:7">
      <c r="A13" s="95"/>
      <c r="B13" s="32" t="s">
        <v>38</v>
      </c>
      <c r="C13" s="34"/>
      <c r="D13" s="32" t="s">
        <v>39</v>
      </c>
      <c r="E13" s="34"/>
      <c r="F13" s="138"/>
    </row>
    <row r="14" spans="1:7" ht="13.5" thickBot="1">
      <c r="A14" s="42" t="s">
        <v>16</v>
      </c>
      <c r="B14" s="139" t="s">
        <v>40</v>
      </c>
      <c r="C14" s="50"/>
      <c r="D14" s="140"/>
      <c r="E14" s="34"/>
      <c r="F14" s="48" t="s">
        <v>41</v>
      </c>
    </row>
    <row r="15" spans="1:7" ht="13.5" thickBot="1">
      <c r="A15" s="42"/>
      <c r="B15" s="141" t="s">
        <v>42</v>
      </c>
      <c r="C15" s="34"/>
      <c r="D15" s="141" t="s">
        <v>42</v>
      </c>
      <c r="E15" s="117"/>
      <c r="F15" s="48"/>
    </row>
    <row r="16" spans="1:7">
      <c r="A16" s="124"/>
      <c r="B16" s="142"/>
      <c r="C16" s="59"/>
      <c r="D16" s="142"/>
      <c r="E16" s="143"/>
      <c r="F16" s="195"/>
    </row>
    <row r="17" spans="1:7">
      <c r="A17" s="42" t="s">
        <v>43</v>
      </c>
      <c r="B17" s="33">
        <v>140000</v>
      </c>
      <c r="C17" s="34"/>
      <c r="D17" s="33">
        <v>140000</v>
      </c>
      <c r="E17" s="34"/>
      <c r="F17" s="138"/>
    </row>
    <row r="18" spans="1:7">
      <c r="A18" s="42" t="s">
        <v>26</v>
      </c>
      <c r="B18" s="33">
        <v>35000</v>
      </c>
      <c r="C18" s="34"/>
      <c r="D18" s="33">
        <v>35000</v>
      </c>
      <c r="E18" s="34" t="s">
        <v>25</v>
      </c>
      <c r="F18" s="53" t="s">
        <v>25</v>
      </c>
    </row>
    <row r="19" spans="1:7">
      <c r="A19" s="42" t="s">
        <v>141</v>
      </c>
      <c r="B19" s="33">
        <v>7875</v>
      </c>
      <c r="C19" s="34"/>
      <c r="D19" s="33">
        <v>8925</v>
      </c>
      <c r="E19" s="34"/>
      <c r="F19" s="53"/>
    </row>
    <row r="20" spans="1:7" ht="14.25">
      <c r="A20" s="42" t="s">
        <v>93</v>
      </c>
      <c r="B20" s="125">
        <v>4000</v>
      </c>
      <c r="C20" s="88" t="s">
        <v>44</v>
      </c>
      <c r="D20" s="126"/>
      <c r="E20" s="64"/>
      <c r="F20" s="89" t="s">
        <v>235</v>
      </c>
    </row>
    <row r="21" spans="1:7" ht="42.75" customHeight="1">
      <c r="A21" s="42" t="s">
        <v>45</v>
      </c>
      <c r="B21" s="125">
        <v>14250</v>
      </c>
      <c r="C21" s="90" t="s">
        <v>46</v>
      </c>
      <c r="D21" s="127"/>
      <c r="E21" s="64"/>
      <c r="F21" s="91" t="s">
        <v>237</v>
      </c>
    </row>
    <row r="22" spans="1:7" ht="14.25">
      <c r="A22" s="42" t="s">
        <v>47</v>
      </c>
      <c r="B22" s="125">
        <v>4500</v>
      </c>
      <c r="C22" s="90" t="s">
        <v>48</v>
      </c>
      <c r="D22" s="128">
        <v>2500</v>
      </c>
      <c r="E22" s="90" t="s">
        <v>48</v>
      </c>
      <c r="F22" s="89" t="s">
        <v>185</v>
      </c>
    </row>
    <row r="23" spans="1:7" ht="14.25">
      <c r="A23" s="42" t="s">
        <v>49</v>
      </c>
      <c r="B23" s="127"/>
      <c r="C23" s="64"/>
      <c r="D23" s="125">
        <v>200</v>
      </c>
      <c r="E23" s="90" t="s">
        <v>51</v>
      </c>
      <c r="F23" s="89" t="s">
        <v>233</v>
      </c>
    </row>
    <row r="24" spans="1:7" ht="14.25">
      <c r="A24" s="42" t="s">
        <v>50</v>
      </c>
      <c r="B24" s="125">
        <v>79356</v>
      </c>
      <c r="C24" s="90" t="s">
        <v>53</v>
      </c>
      <c r="D24" s="125"/>
      <c r="E24" s="64"/>
      <c r="F24" s="89" t="s">
        <v>236</v>
      </c>
    </row>
    <row r="25" spans="1:7" ht="14.25">
      <c r="A25" s="42" t="s">
        <v>158</v>
      </c>
      <c r="B25" s="125">
        <v>11192</v>
      </c>
      <c r="C25" s="90" t="s">
        <v>58</v>
      </c>
      <c r="D25" s="129"/>
      <c r="E25" s="64"/>
      <c r="F25" s="89" t="s">
        <v>226</v>
      </c>
      <c r="G25" s="38" t="s">
        <v>25</v>
      </c>
    </row>
    <row r="26" spans="1:7">
      <c r="A26" s="42" t="s">
        <v>54</v>
      </c>
      <c r="B26" s="125"/>
      <c r="C26" s="64"/>
      <c r="D26" s="127"/>
      <c r="E26" s="64"/>
      <c r="F26" s="48"/>
    </row>
    <row r="27" spans="1:7">
      <c r="A27" s="42" t="s">
        <v>82</v>
      </c>
      <c r="B27" s="125">
        <v>76000</v>
      </c>
      <c r="C27" s="64"/>
      <c r="D27" s="130">
        <v>114000</v>
      </c>
      <c r="E27" s="64"/>
      <c r="F27" s="48"/>
    </row>
    <row r="28" spans="1:7">
      <c r="A28" s="42" t="s">
        <v>55</v>
      </c>
      <c r="B28" s="127"/>
      <c r="C28" s="64"/>
      <c r="D28" s="125"/>
      <c r="E28" s="64"/>
      <c r="F28" s="48"/>
    </row>
    <row r="29" spans="1:7">
      <c r="A29" s="42" t="s">
        <v>56</v>
      </c>
      <c r="B29" s="125"/>
      <c r="C29" s="64"/>
      <c r="D29" s="127"/>
      <c r="E29" s="64"/>
      <c r="F29" s="48"/>
    </row>
    <row r="30" spans="1:7" ht="13.5" thickBot="1">
      <c r="A30" s="42" t="s">
        <v>57</v>
      </c>
      <c r="B30" s="127"/>
      <c r="C30" s="64"/>
      <c r="D30" s="125">
        <v>3500</v>
      </c>
      <c r="E30" s="64"/>
      <c r="F30" s="48"/>
    </row>
    <row r="31" spans="1:7" ht="14.25">
      <c r="A31" s="42" t="s">
        <v>142</v>
      </c>
      <c r="B31" s="131">
        <v>3000</v>
      </c>
      <c r="C31" s="90" t="s">
        <v>227</v>
      </c>
      <c r="D31" s="131">
        <v>500</v>
      </c>
      <c r="E31" s="90" t="s">
        <v>227</v>
      </c>
      <c r="F31" s="93" t="s">
        <v>228</v>
      </c>
    </row>
    <row r="32" spans="1:7" ht="13.5" thickBot="1">
      <c r="A32" s="132"/>
      <c r="B32" s="133"/>
      <c r="C32" s="75"/>
      <c r="D32" s="133"/>
      <c r="E32" s="75"/>
      <c r="F32" s="51" t="s">
        <v>143</v>
      </c>
    </row>
    <row r="33" spans="1:6" ht="26.25" customHeight="1">
      <c r="A33" s="134" t="s">
        <v>169</v>
      </c>
      <c r="B33" s="135"/>
      <c r="C33" s="64" t="s">
        <v>59</v>
      </c>
      <c r="D33" s="222" t="s">
        <v>229</v>
      </c>
      <c r="E33" s="90" t="s">
        <v>230</v>
      </c>
      <c r="F33" s="215" t="s">
        <v>231</v>
      </c>
    </row>
    <row r="34" spans="1:6" ht="13.5" thickBot="1">
      <c r="A34" s="132" t="s">
        <v>60</v>
      </c>
      <c r="B34" s="136"/>
      <c r="C34" s="80" t="s">
        <v>59</v>
      </c>
      <c r="D34" s="49"/>
      <c r="E34" s="80"/>
      <c r="F34" s="51"/>
    </row>
    <row r="35" spans="1:6">
      <c r="A35" s="98"/>
      <c r="B35" s="98"/>
      <c r="C35" s="98"/>
      <c r="D35" s="98"/>
      <c r="E35" s="98"/>
      <c r="F35" s="98"/>
    </row>
    <row r="36" spans="1:6">
      <c r="A36" s="98"/>
      <c r="B36" s="98"/>
      <c r="C36" s="98"/>
      <c r="D36" s="98"/>
      <c r="E36" s="98"/>
    </row>
    <row r="37" spans="1:6">
      <c r="A37" s="137"/>
    </row>
    <row r="38" spans="1:6">
      <c r="A38" s="137"/>
    </row>
  </sheetData>
  <phoneticPr fontId="7" type="noConversion"/>
  <pageMargins left="0.78740157480314965" right="0.78740157480314965" top="0.98425196850393704" bottom="0.98425196850393704" header="0.51181102362204722" footer="0.51181102362204722"/>
  <pageSetup paperSize="9" scale="92" orientation="landscape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6"/>
  <sheetViews>
    <sheetView zoomScaleNormal="100" workbookViewId="0">
      <selection activeCell="G27" sqref="G27"/>
    </sheetView>
  </sheetViews>
  <sheetFormatPr baseColWidth="10" defaultColWidth="9.140625" defaultRowHeight="12.75"/>
  <cols>
    <col min="1" max="1" width="13.42578125" customWidth="1"/>
    <col min="2" max="2" width="17.28515625" customWidth="1"/>
    <col min="3" max="3" width="18.85546875" customWidth="1"/>
    <col min="4" max="5" width="15.28515625" customWidth="1"/>
    <col min="6" max="6" width="22.140625" customWidth="1"/>
    <col min="7" max="7" width="29.140625" customWidth="1"/>
  </cols>
  <sheetData>
    <row r="1" spans="1:8" ht="13.5" thickBot="1"/>
    <row r="2" spans="1:8">
      <c r="A2" s="7" t="s">
        <v>61</v>
      </c>
      <c r="B2" s="10"/>
      <c r="C2" s="10"/>
      <c r="D2" s="10"/>
      <c r="E2" s="10"/>
      <c r="F2" s="10"/>
      <c r="G2" s="11"/>
    </row>
    <row r="3" spans="1:8">
      <c r="A3" s="3"/>
      <c r="B3" s="12" t="s">
        <v>234</v>
      </c>
      <c r="C3" s="1"/>
      <c r="D3" s="1"/>
      <c r="E3" s="1"/>
      <c r="F3" s="1"/>
      <c r="G3" s="13"/>
    </row>
    <row r="4" spans="1:8">
      <c r="A4" s="3"/>
      <c r="B4" s="12" t="s">
        <v>221</v>
      </c>
      <c r="C4" s="12"/>
      <c r="D4" s="12"/>
      <c r="E4" s="1"/>
      <c r="F4" s="1"/>
      <c r="G4" s="13"/>
    </row>
    <row r="5" spans="1:8">
      <c r="A5" s="3"/>
      <c r="B5" s="1"/>
      <c r="C5" s="1"/>
      <c r="D5" s="1"/>
      <c r="E5" s="1"/>
      <c r="F5" s="1"/>
      <c r="G5" s="13"/>
    </row>
    <row r="6" spans="1:8">
      <c r="A6" s="18" t="s">
        <v>62</v>
      </c>
      <c r="B6" s="8" t="s">
        <v>13</v>
      </c>
      <c r="C6" s="1"/>
      <c r="D6" s="1"/>
      <c r="E6" s="1"/>
      <c r="F6" s="1"/>
      <c r="G6" s="13"/>
    </row>
    <row r="7" spans="1:8">
      <c r="A7" s="18" t="s">
        <v>0</v>
      </c>
      <c r="B7" s="52">
        <v>2013</v>
      </c>
      <c r="C7" s="1"/>
      <c r="D7" s="1"/>
      <c r="E7" s="1"/>
      <c r="F7" s="1"/>
      <c r="G7" s="13"/>
    </row>
    <row r="8" spans="1:8">
      <c r="A8" s="18" t="s">
        <v>1</v>
      </c>
      <c r="B8" s="9">
        <v>41900</v>
      </c>
      <c r="C8" s="1"/>
      <c r="D8" s="1"/>
      <c r="E8" s="1"/>
      <c r="F8" s="1"/>
      <c r="G8" s="13"/>
    </row>
    <row r="9" spans="1:8">
      <c r="A9" s="18" t="s">
        <v>2</v>
      </c>
      <c r="B9" s="8" t="s">
        <v>241</v>
      </c>
      <c r="C9" s="1"/>
      <c r="D9" s="1"/>
      <c r="E9" s="1"/>
      <c r="F9" s="1"/>
      <c r="G9" s="13"/>
    </row>
    <row r="10" spans="1:8" ht="13.5" thickBot="1">
      <c r="A10" s="19"/>
      <c r="B10" s="200"/>
      <c r="C10" s="200"/>
      <c r="D10" s="200"/>
      <c r="E10" s="200"/>
      <c r="F10" s="200"/>
      <c r="G10" s="201"/>
      <c r="H10" s="1"/>
    </row>
    <row r="11" spans="1:8" ht="13.5" thickBot="1">
      <c r="A11" s="202"/>
      <c r="B11" s="203" t="s">
        <v>63</v>
      </c>
      <c r="C11" s="204"/>
      <c r="D11" s="205"/>
      <c r="E11" s="206"/>
      <c r="F11" s="207" t="s">
        <v>64</v>
      </c>
      <c r="G11" s="203" t="s">
        <v>65</v>
      </c>
    </row>
    <row r="12" spans="1:8" ht="14.25">
      <c r="A12" s="18" t="s">
        <v>16</v>
      </c>
      <c r="B12" s="208" t="s">
        <v>66</v>
      </c>
      <c r="C12" s="208" t="s">
        <v>67</v>
      </c>
      <c r="D12" s="208" t="s">
        <v>68</v>
      </c>
      <c r="E12" s="208" t="s">
        <v>69</v>
      </c>
      <c r="F12" s="208" t="s">
        <v>218</v>
      </c>
      <c r="G12" s="208" t="s">
        <v>70</v>
      </c>
    </row>
    <row r="13" spans="1:8" ht="14.25">
      <c r="A13" s="18"/>
      <c r="B13" s="208"/>
      <c r="C13" s="208" t="s">
        <v>71</v>
      </c>
      <c r="D13" s="208" t="s">
        <v>72</v>
      </c>
      <c r="E13" s="208" t="s">
        <v>73</v>
      </c>
      <c r="F13" s="208"/>
      <c r="G13" s="208" t="s">
        <v>219</v>
      </c>
    </row>
    <row r="14" spans="1:8" ht="14.25">
      <c r="A14" s="18"/>
      <c r="B14" s="208" t="s">
        <v>13</v>
      </c>
      <c r="C14" s="208" t="s">
        <v>74</v>
      </c>
      <c r="D14" s="208" t="s">
        <v>75</v>
      </c>
      <c r="E14" s="208" t="s">
        <v>220</v>
      </c>
      <c r="F14" s="209"/>
      <c r="G14" s="209"/>
    </row>
    <row r="15" spans="1:8">
      <c r="A15" s="18"/>
      <c r="B15" s="208"/>
      <c r="C15" s="208" t="s">
        <v>76</v>
      </c>
      <c r="D15" s="208" t="s">
        <v>77</v>
      </c>
      <c r="E15" s="209"/>
      <c r="F15" s="209"/>
      <c r="G15" s="209"/>
    </row>
    <row r="16" spans="1:8">
      <c r="A16" s="18"/>
      <c r="B16" s="208"/>
      <c r="C16" s="210"/>
      <c r="D16" s="208"/>
      <c r="E16" s="209"/>
      <c r="F16" s="209"/>
      <c r="G16" s="209"/>
    </row>
    <row r="17" spans="1:13" ht="13.5" thickBot="1">
      <c r="A17" s="18"/>
      <c r="B17" s="211" t="s">
        <v>4</v>
      </c>
      <c r="C17" s="211" t="s">
        <v>4</v>
      </c>
      <c r="D17" s="211" t="s">
        <v>4</v>
      </c>
      <c r="E17" s="211" t="s">
        <v>4</v>
      </c>
      <c r="F17" s="211" t="s">
        <v>4</v>
      </c>
      <c r="G17" s="211" t="s">
        <v>4</v>
      </c>
    </row>
    <row r="18" spans="1:13" ht="13.5" thickBot="1">
      <c r="A18" s="212"/>
      <c r="B18" s="213" t="s">
        <v>18</v>
      </c>
      <c r="C18" s="213" t="s">
        <v>19</v>
      </c>
      <c r="D18" s="213" t="s">
        <v>78</v>
      </c>
      <c r="E18" s="213" t="s">
        <v>79</v>
      </c>
      <c r="F18" s="213" t="s">
        <v>80</v>
      </c>
      <c r="G18" s="214" t="s">
        <v>81</v>
      </c>
    </row>
    <row r="19" spans="1:13" ht="18" customHeight="1">
      <c r="A19" s="20"/>
      <c r="B19" s="20"/>
      <c r="C19" s="20"/>
      <c r="D19" s="20"/>
      <c r="E19" s="20"/>
      <c r="F19" s="20"/>
      <c r="G19" s="2"/>
      <c r="M19" t="s">
        <v>25</v>
      </c>
    </row>
    <row r="20" spans="1:13" ht="18" customHeight="1" thickBot="1">
      <c r="A20" s="19" t="s">
        <v>172</v>
      </c>
      <c r="B20" s="21">
        <v>446740</v>
      </c>
      <c r="C20" s="82"/>
      <c r="D20" s="84"/>
      <c r="E20" s="84"/>
      <c r="F20" s="21">
        <v>472340</v>
      </c>
      <c r="G20" s="35">
        <v>470559</v>
      </c>
      <c r="H20" s="193"/>
      <c r="I20" s="193"/>
    </row>
    <row r="21" spans="1:13" ht="18" customHeight="1">
      <c r="A21" s="20"/>
      <c r="B21" s="23"/>
      <c r="C21" s="83"/>
      <c r="D21" s="85"/>
      <c r="E21" s="85"/>
      <c r="F21" s="23"/>
      <c r="G21" s="24"/>
      <c r="H21" s="223"/>
    </row>
    <row r="22" spans="1:13" ht="18" customHeight="1" thickBot="1">
      <c r="A22" s="19" t="s">
        <v>173</v>
      </c>
      <c r="B22" s="21">
        <v>98154</v>
      </c>
      <c r="C22" s="82"/>
      <c r="D22" s="84"/>
      <c r="E22" s="84"/>
      <c r="F22" s="21">
        <v>101107</v>
      </c>
      <c r="G22" s="35">
        <v>99199</v>
      </c>
      <c r="H22" s="193"/>
      <c r="I22" s="193"/>
    </row>
    <row r="23" spans="1:13" ht="18" customHeight="1">
      <c r="A23" s="20"/>
      <c r="B23" s="2"/>
      <c r="C23" s="20"/>
      <c r="D23" s="87"/>
      <c r="E23" s="87"/>
      <c r="F23" s="2"/>
      <c r="G23" s="2"/>
      <c r="H23" s="223"/>
    </row>
    <row r="24" spans="1:13" ht="18" customHeight="1" thickBot="1">
      <c r="A24" s="49" t="s">
        <v>182</v>
      </c>
      <c r="B24" s="45">
        <v>9675</v>
      </c>
      <c r="C24" s="22"/>
      <c r="D24" s="25"/>
      <c r="E24" s="17"/>
      <c r="F24" s="45">
        <f>SUM(B24:E24)</f>
        <v>9675</v>
      </c>
      <c r="G24" s="45">
        <v>9291</v>
      </c>
      <c r="H24" s="193"/>
      <c r="I24" s="193"/>
    </row>
    <row r="25" spans="1:13" ht="18" customHeight="1">
      <c r="A25" s="3"/>
      <c r="B25" s="2"/>
      <c r="C25" s="3"/>
      <c r="D25" s="86"/>
      <c r="E25" s="87"/>
      <c r="F25" s="2"/>
      <c r="G25" s="2"/>
      <c r="H25" s="223"/>
    </row>
    <row r="26" spans="1:13" ht="18" customHeight="1" thickBot="1">
      <c r="A26" s="49" t="s">
        <v>183</v>
      </c>
      <c r="B26" s="35">
        <v>119000</v>
      </c>
      <c r="C26" s="22"/>
      <c r="D26" s="22"/>
      <c r="E26" s="25"/>
      <c r="F26" s="35">
        <f>SUM(B26:E26)</f>
        <v>119000</v>
      </c>
      <c r="G26" s="35">
        <v>128834</v>
      </c>
      <c r="H26" s="193"/>
      <c r="I26" s="193"/>
    </row>
    <row r="27" spans="1:13">
      <c r="H27" s="225"/>
    </row>
    <row r="28" spans="1:13" s="186" customFormat="1" ht="13.5">
      <c r="A28" s="97" t="s">
        <v>201</v>
      </c>
    </row>
    <row r="29" spans="1:13" s="186" customFormat="1" ht="12">
      <c r="A29" s="186" t="s">
        <v>242</v>
      </c>
    </row>
    <row r="30" spans="1:13" s="186" customFormat="1" ht="13.5">
      <c r="A30" s="97" t="s">
        <v>202</v>
      </c>
      <c r="G30" s="186" t="s">
        <v>25</v>
      </c>
    </row>
    <row r="31" spans="1:13" s="186" customFormat="1">
      <c r="A31" s="186" t="s">
        <v>243</v>
      </c>
      <c r="G31" s="218"/>
    </row>
    <row r="32" spans="1:13" s="186" customFormat="1" ht="13.5">
      <c r="A32" s="186" t="s">
        <v>232</v>
      </c>
    </row>
    <row r="33" spans="1:7" s="186" customFormat="1" ht="12">
      <c r="A33" s="186" t="s">
        <v>244</v>
      </c>
    </row>
    <row r="34" spans="1:7" s="186" customFormat="1" ht="13.5">
      <c r="A34" s="97" t="s">
        <v>203</v>
      </c>
    </row>
    <row r="35" spans="1:7" s="186" customFormat="1" ht="12">
      <c r="A35" s="186" t="s">
        <v>245</v>
      </c>
    </row>
    <row r="36" spans="1:7" s="186" customFormat="1" ht="12">
      <c r="A36" s="186" t="s">
        <v>246</v>
      </c>
    </row>
    <row r="37" spans="1:7" s="186" customFormat="1" ht="13.5">
      <c r="A37" s="97" t="s">
        <v>204</v>
      </c>
    </row>
    <row r="38" spans="1:7" s="186" customFormat="1" ht="13.5">
      <c r="A38" s="97" t="s">
        <v>205</v>
      </c>
      <c r="G38" s="186" t="s">
        <v>25</v>
      </c>
    </row>
    <row r="39" spans="1:7" s="186" customFormat="1" ht="12">
      <c r="A39" s="220" t="s">
        <v>238</v>
      </c>
    </row>
    <row r="40" spans="1:7" s="186" customFormat="1" ht="12">
      <c r="A40" s="220" t="s">
        <v>247</v>
      </c>
    </row>
    <row r="41" spans="1:7" s="186" customFormat="1" ht="13.5">
      <c r="A41" s="97" t="s">
        <v>206</v>
      </c>
    </row>
    <row r="42" spans="1:7" s="186" customFormat="1" ht="12"/>
    <row r="43" spans="1:7" s="186" customFormat="1" ht="12">
      <c r="A43" s="186" t="s">
        <v>239</v>
      </c>
    </row>
    <row r="44" spans="1:7">
      <c r="A44" s="188"/>
    </row>
    <row r="45" spans="1:7">
      <c r="A45" s="16"/>
    </row>
    <row r="46" spans="1:7">
      <c r="A46" s="1"/>
    </row>
  </sheetData>
  <phoneticPr fontId="7" type="noConversion"/>
  <pageMargins left="0.78740157480314965" right="0.78740157480314965" top="0.98425196850393704" bottom="0.98425196850393704" header="0.51181102362204722" footer="0.51181102362204722"/>
  <pageSetup paperSize="9" scale="77" orientation="landscape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3"/>
  <sheetViews>
    <sheetView tabSelected="1" topLeftCell="A19" zoomScale="110" zoomScaleNormal="110" workbookViewId="0">
      <selection activeCell="A42" sqref="A42"/>
    </sheetView>
  </sheetViews>
  <sheetFormatPr baseColWidth="10" defaultRowHeight="12.75"/>
  <cols>
    <col min="1" max="1" width="15.140625" style="41" customWidth="1"/>
    <col min="2" max="2" width="10.5703125" style="38" customWidth="1"/>
    <col min="3" max="3" width="11" style="38" customWidth="1"/>
    <col min="4" max="4" width="9.28515625" style="38" customWidth="1"/>
    <col min="5" max="5" width="11.5703125" style="38" customWidth="1"/>
    <col min="6" max="7" width="7.7109375" style="38" customWidth="1"/>
    <col min="8" max="8" width="10.7109375" style="38" customWidth="1"/>
    <col min="9" max="9" width="12.5703125" style="38" customWidth="1"/>
    <col min="10" max="16384" width="11.42578125" style="98"/>
  </cols>
  <sheetData>
    <row r="1" spans="1:9" ht="14.25" customHeight="1">
      <c r="A1" s="40" t="s">
        <v>83</v>
      </c>
      <c r="B1" s="46"/>
      <c r="C1" s="46"/>
      <c r="D1" s="46"/>
      <c r="E1" s="46"/>
      <c r="F1" s="46"/>
      <c r="G1" s="46"/>
      <c r="H1" s="46"/>
      <c r="I1" s="55"/>
    </row>
    <row r="2" spans="1:9" ht="12.75" customHeight="1">
      <c r="A2" s="36"/>
      <c r="B2" s="14" t="s">
        <v>84</v>
      </c>
      <c r="C2" s="14"/>
      <c r="D2" s="14"/>
      <c r="E2" s="14"/>
      <c r="F2" s="14"/>
      <c r="G2" s="14"/>
      <c r="H2" s="14"/>
      <c r="I2" s="48"/>
    </row>
    <row r="3" spans="1:9" ht="12.75" customHeight="1">
      <c r="A3" s="36"/>
      <c r="B3" s="14" t="s">
        <v>177</v>
      </c>
      <c r="C3" s="14"/>
      <c r="D3" s="14"/>
      <c r="E3" s="14"/>
      <c r="F3" s="14"/>
      <c r="G3" s="14"/>
      <c r="H3" s="14"/>
      <c r="I3" s="48"/>
    </row>
    <row r="4" spans="1:9" ht="12.75" customHeight="1">
      <c r="A4" s="36"/>
      <c r="B4" s="14" t="s">
        <v>189</v>
      </c>
      <c r="C4" s="14"/>
      <c r="D4" s="14"/>
      <c r="E4" s="14"/>
      <c r="F4" s="14"/>
      <c r="G4" s="14"/>
      <c r="H4" s="14"/>
      <c r="I4" s="48"/>
    </row>
    <row r="5" spans="1:9" ht="12.95" customHeight="1">
      <c r="A5" s="36"/>
      <c r="B5" s="14"/>
      <c r="C5" s="14"/>
      <c r="D5" s="14"/>
      <c r="E5" s="14"/>
      <c r="F5" s="14"/>
      <c r="G5" s="14"/>
      <c r="H5" s="14"/>
      <c r="I5" s="48"/>
    </row>
    <row r="6" spans="1:9" ht="12.95" customHeight="1">
      <c r="A6" s="36" t="s">
        <v>85</v>
      </c>
      <c r="B6" s="37" t="s">
        <v>13</v>
      </c>
      <c r="C6" s="14"/>
      <c r="D6" s="14"/>
      <c r="E6" s="14"/>
      <c r="F6" s="14"/>
      <c r="G6" s="14"/>
      <c r="H6" s="14"/>
      <c r="I6" s="48"/>
    </row>
    <row r="7" spans="1:9" ht="12.95" customHeight="1">
      <c r="A7" s="36" t="s">
        <v>86</v>
      </c>
      <c r="B7" s="14">
        <v>2013</v>
      </c>
      <c r="C7" s="14"/>
      <c r="D7" s="14"/>
      <c r="E7" s="14"/>
      <c r="F7" s="14"/>
      <c r="G7" s="14"/>
      <c r="H7" s="14"/>
      <c r="I7" s="48"/>
    </row>
    <row r="8" spans="1:9" ht="12.95" customHeight="1">
      <c r="A8" s="36" t="s">
        <v>87</v>
      </c>
      <c r="B8" s="219">
        <v>41900</v>
      </c>
      <c r="C8" s="14"/>
      <c r="D8" s="14"/>
      <c r="E8" s="14"/>
      <c r="F8" s="14"/>
      <c r="G8" s="14"/>
      <c r="H8" s="14"/>
      <c r="I8" s="48"/>
    </row>
    <row r="9" spans="1:9" ht="12.95" customHeight="1">
      <c r="A9" s="36" t="s">
        <v>88</v>
      </c>
      <c r="B9" s="12" t="s">
        <v>241</v>
      </c>
      <c r="C9" s="14"/>
      <c r="D9" s="14"/>
      <c r="E9" s="14"/>
      <c r="F9" s="14"/>
      <c r="G9" s="14"/>
      <c r="H9" s="14"/>
      <c r="I9" s="48"/>
    </row>
    <row r="10" spans="1:9" ht="11.1" customHeight="1" thickBot="1">
      <c r="A10" s="49"/>
      <c r="B10" s="47"/>
      <c r="C10" s="47"/>
      <c r="D10" s="47"/>
      <c r="E10" s="47"/>
      <c r="F10" s="47"/>
      <c r="G10" s="47"/>
      <c r="H10" s="47"/>
      <c r="I10" s="51"/>
    </row>
    <row r="11" spans="1:9" ht="13.5" customHeight="1">
      <c r="A11" s="40"/>
      <c r="B11" s="227" t="s">
        <v>190</v>
      </c>
      <c r="C11" s="227"/>
      <c r="D11" s="227"/>
      <c r="E11" s="227"/>
      <c r="F11" s="227"/>
      <c r="G11" s="227"/>
      <c r="H11" s="227"/>
      <c r="I11" s="228"/>
    </row>
    <row r="12" spans="1:9" ht="11.1" customHeight="1" thickBot="1">
      <c r="A12" s="49"/>
      <c r="B12" s="47"/>
      <c r="C12" s="47" t="s">
        <v>27</v>
      </c>
      <c r="D12" s="47"/>
      <c r="E12" s="47"/>
      <c r="F12" s="14"/>
      <c r="G12" s="14"/>
      <c r="H12" s="14"/>
      <c r="I12" s="51"/>
    </row>
    <row r="13" spans="1:9" ht="11.1" customHeight="1">
      <c r="A13" s="6"/>
      <c r="B13" s="144"/>
      <c r="C13" s="107"/>
      <c r="D13" s="105"/>
      <c r="E13" s="145"/>
      <c r="F13" s="145"/>
      <c r="G13" s="146"/>
      <c r="H13" s="147"/>
      <c r="I13" s="6"/>
    </row>
    <row r="14" spans="1:9" ht="11.1" customHeight="1">
      <c r="A14" s="95"/>
      <c r="B14" s="41"/>
      <c r="D14" s="39"/>
      <c r="E14" s="148" t="s">
        <v>145</v>
      </c>
      <c r="F14" s="236" t="s">
        <v>251</v>
      </c>
      <c r="G14" s="234"/>
      <c r="H14" s="235"/>
      <c r="I14" s="34" t="s">
        <v>159</v>
      </c>
    </row>
    <row r="15" spans="1:9" ht="11.1" customHeight="1">
      <c r="A15" s="95"/>
      <c r="B15" s="41"/>
      <c r="D15" s="39"/>
      <c r="E15" s="148" t="s">
        <v>144</v>
      </c>
      <c r="F15" s="233" t="s">
        <v>160</v>
      </c>
      <c r="G15" s="234"/>
      <c r="H15" s="235"/>
      <c r="I15" s="34" t="s">
        <v>161</v>
      </c>
    </row>
    <row r="16" spans="1:9" ht="11.1" customHeight="1">
      <c r="A16" s="95"/>
      <c r="B16" s="149" t="s">
        <v>149</v>
      </c>
      <c r="D16" s="39"/>
      <c r="E16" s="148" t="s">
        <v>89</v>
      </c>
      <c r="F16" s="233" t="s">
        <v>162</v>
      </c>
      <c r="G16" s="234"/>
      <c r="H16" s="235"/>
      <c r="I16" s="34" t="s">
        <v>163</v>
      </c>
    </row>
    <row r="17" spans="1:11" ht="11.1" customHeight="1">
      <c r="A17" s="95"/>
      <c r="B17" s="149"/>
      <c r="D17" s="39"/>
      <c r="E17" s="148"/>
      <c r="F17" s="148"/>
      <c r="G17" s="32"/>
      <c r="H17" s="138"/>
      <c r="I17" s="34" t="s">
        <v>164</v>
      </c>
    </row>
    <row r="18" spans="1:11" ht="11.1" customHeight="1">
      <c r="A18" s="95"/>
      <c r="B18" s="149"/>
      <c r="D18" s="39"/>
      <c r="E18" s="148"/>
      <c r="F18" s="149" t="s">
        <v>165</v>
      </c>
      <c r="G18" s="174"/>
      <c r="H18" s="175"/>
      <c r="I18" s="34" t="s">
        <v>166</v>
      </c>
    </row>
    <row r="19" spans="1:11" ht="11.1" customHeight="1">
      <c r="A19" s="95"/>
      <c r="B19" s="149"/>
      <c r="D19" s="39"/>
      <c r="E19" s="148"/>
      <c r="F19" s="148"/>
      <c r="G19" s="32"/>
      <c r="H19" s="138"/>
      <c r="I19" s="34" t="s">
        <v>129</v>
      </c>
    </row>
    <row r="20" spans="1:11" ht="11.1" customHeight="1" thickBot="1">
      <c r="A20" s="95"/>
      <c r="B20" s="150"/>
      <c r="C20" s="151"/>
      <c r="D20" s="152"/>
      <c r="E20" s="153"/>
      <c r="F20" s="153"/>
      <c r="G20" s="154"/>
      <c r="H20" s="155"/>
      <c r="I20" s="156"/>
    </row>
    <row r="21" spans="1:11" ht="12" customHeight="1" thickBot="1">
      <c r="A21" s="80" t="s">
        <v>92</v>
      </c>
      <c r="B21" s="61" t="s">
        <v>18</v>
      </c>
      <c r="C21" s="61" t="s">
        <v>90</v>
      </c>
      <c r="D21" s="61" t="s">
        <v>91</v>
      </c>
      <c r="E21" s="157"/>
      <c r="F21" s="61" t="s">
        <v>18</v>
      </c>
      <c r="G21" s="61" t="s">
        <v>90</v>
      </c>
      <c r="H21" s="61" t="s">
        <v>91</v>
      </c>
      <c r="I21" s="50"/>
    </row>
    <row r="22" spans="1:11" ht="11.1" customHeight="1" thickBot="1">
      <c r="A22" s="6"/>
      <c r="B22" s="61" t="s">
        <v>150</v>
      </c>
      <c r="C22" s="61" t="s">
        <v>150</v>
      </c>
      <c r="D22" s="61" t="s">
        <v>150</v>
      </c>
      <c r="E22" s="61" t="s">
        <v>150</v>
      </c>
      <c r="F22" s="50" t="s">
        <v>150</v>
      </c>
      <c r="G22" s="50"/>
      <c r="H22" s="50"/>
      <c r="I22" s="61" t="s">
        <v>150</v>
      </c>
    </row>
    <row r="23" spans="1:11" ht="11.1" customHeight="1">
      <c r="A23" s="95"/>
      <c r="B23" s="6"/>
      <c r="C23" s="6"/>
      <c r="D23" s="6"/>
      <c r="E23" s="6"/>
      <c r="F23" s="6"/>
      <c r="G23" s="6"/>
      <c r="H23" s="6"/>
      <c r="I23" s="158"/>
    </row>
    <row r="24" spans="1:11" ht="11.1" customHeight="1">
      <c r="A24" s="95"/>
      <c r="B24" s="95"/>
      <c r="C24" s="95"/>
      <c r="D24" s="95"/>
      <c r="E24" s="95"/>
      <c r="F24" s="95"/>
      <c r="G24" s="95"/>
      <c r="H24" s="95"/>
      <c r="I24" s="95"/>
    </row>
    <row r="25" spans="1:11" ht="12.95" customHeight="1">
      <c r="A25" s="159" t="s">
        <v>43</v>
      </c>
      <c r="B25" s="160">
        <v>129709</v>
      </c>
      <c r="C25" s="224">
        <f>267188+6316+350</f>
        <v>273854</v>
      </c>
      <c r="D25" s="160">
        <v>66997</v>
      </c>
      <c r="E25" s="160">
        <f>SUM(B25:D25)</f>
        <v>470560</v>
      </c>
      <c r="F25" s="160">
        <v>2398</v>
      </c>
      <c r="G25" s="160">
        <v>1934</v>
      </c>
      <c r="H25" s="160">
        <v>1780</v>
      </c>
      <c r="I25" s="161">
        <v>7323</v>
      </c>
      <c r="J25" s="162"/>
      <c r="K25" s="162"/>
    </row>
    <row r="26" spans="1:11" ht="12.95" customHeight="1">
      <c r="A26" s="70" t="s">
        <v>26</v>
      </c>
      <c r="B26" s="26">
        <v>32432</v>
      </c>
      <c r="C26" s="26">
        <v>41793</v>
      </c>
      <c r="D26" s="26">
        <v>24974</v>
      </c>
      <c r="E26" s="160">
        <f t="shared" ref="E26:E36" si="0">SUM(B26:D26)</f>
        <v>99199</v>
      </c>
      <c r="F26" s="26">
        <v>165</v>
      </c>
      <c r="G26" s="26">
        <v>472</v>
      </c>
      <c r="H26" s="26">
        <v>1189</v>
      </c>
      <c r="I26" s="161">
        <v>1424</v>
      </c>
      <c r="J26" s="162"/>
      <c r="K26" s="162"/>
    </row>
    <row r="27" spans="1:11" ht="12.95" customHeight="1">
      <c r="A27" s="70" t="s">
        <v>45</v>
      </c>
      <c r="B27" s="26">
        <v>20154</v>
      </c>
      <c r="C27" s="26">
        <v>90218</v>
      </c>
      <c r="D27" s="26">
        <v>1699</v>
      </c>
      <c r="E27" s="160">
        <f t="shared" si="0"/>
        <v>112071</v>
      </c>
      <c r="F27" s="26">
        <v>550</v>
      </c>
      <c r="G27" s="26">
        <v>267</v>
      </c>
      <c r="H27" s="26"/>
      <c r="I27" s="161"/>
      <c r="J27" s="162"/>
      <c r="K27" s="162"/>
    </row>
    <row r="28" spans="1:11" ht="12.95" customHeight="1">
      <c r="A28" s="70" t="s">
        <v>141</v>
      </c>
      <c r="B28" s="26">
        <v>1487</v>
      </c>
      <c r="C28" s="26">
        <v>6526</v>
      </c>
      <c r="D28" s="26">
        <v>1278</v>
      </c>
      <c r="E28" s="160">
        <f t="shared" si="0"/>
        <v>9291</v>
      </c>
      <c r="F28" s="26">
        <v>27</v>
      </c>
      <c r="G28" s="26">
        <v>133</v>
      </c>
      <c r="H28" s="26">
        <v>161</v>
      </c>
      <c r="I28" s="161">
        <v>6</v>
      </c>
      <c r="J28" s="162"/>
      <c r="K28" s="162"/>
    </row>
    <row r="29" spans="1:11" ht="12.95" customHeight="1">
      <c r="A29" s="70" t="s">
        <v>47</v>
      </c>
      <c r="B29" s="26">
        <v>5914</v>
      </c>
      <c r="C29" s="26">
        <v>2289</v>
      </c>
      <c r="D29" s="26">
        <v>2291</v>
      </c>
      <c r="E29" s="160">
        <f t="shared" si="0"/>
        <v>10494</v>
      </c>
      <c r="F29" s="26">
        <v>4</v>
      </c>
      <c r="G29" s="26"/>
      <c r="H29" s="26">
        <v>3</v>
      </c>
      <c r="I29" s="161">
        <v>1367</v>
      </c>
      <c r="J29" s="162"/>
      <c r="K29" s="162"/>
    </row>
    <row r="30" spans="1:11" ht="12.95" customHeight="1">
      <c r="A30" s="70" t="s">
        <v>93</v>
      </c>
      <c r="B30" s="26">
        <v>842</v>
      </c>
      <c r="C30" s="26">
        <v>4011</v>
      </c>
      <c r="D30" s="26">
        <v>752</v>
      </c>
      <c r="E30" s="160">
        <f t="shared" si="0"/>
        <v>5605</v>
      </c>
      <c r="F30" s="26"/>
      <c r="G30" s="26">
        <v>13</v>
      </c>
      <c r="H30" s="26">
        <v>137</v>
      </c>
      <c r="I30" s="161"/>
      <c r="J30" s="162"/>
      <c r="K30" s="162"/>
    </row>
    <row r="31" spans="1:11" ht="12.95" customHeight="1">
      <c r="A31" s="70" t="s">
        <v>49</v>
      </c>
      <c r="B31" s="26">
        <v>96</v>
      </c>
      <c r="C31" s="26">
        <v>324</v>
      </c>
      <c r="D31" s="26">
        <v>15</v>
      </c>
      <c r="E31" s="160">
        <f t="shared" si="0"/>
        <v>435</v>
      </c>
      <c r="F31" s="26"/>
      <c r="G31" s="26"/>
      <c r="H31" s="163"/>
      <c r="I31" s="161"/>
      <c r="J31" s="162"/>
      <c r="K31" s="162"/>
    </row>
    <row r="32" spans="1:11" ht="12.95" customHeight="1">
      <c r="A32" s="70" t="s">
        <v>94</v>
      </c>
      <c r="B32" s="26">
        <v>4027</v>
      </c>
      <c r="C32" s="26">
        <v>1465</v>
      </c>
      <c r="D32" s="26">
        <v>3354</v>
      </c>
      <c r="E32" s="160">
        <f t="shared" si="0"/>
        <v>8846</v>
      </c>
      <c r="F32" s="26"/>
      <c r="G32" s="26"/>
      <c r="H32" s="26"/>
      <c r="I32" s="161">
        <v>2339</v>
      </c>
      <c r="J32" s="162"/>
      <c r="K32" s="162"/>
    </row>
    <row r="33" spans="1:12" ht="12.95" customHeight="1">
      <c r="A33" s="159" t="s">
        <v>146</v>
      </c>
      <c r="B33" s="164">
        <v>76975</v>
      </c>
      <c r="C33" s="164">
        <v>51859</v>
      </c>
      <c r="D33" s="164"/>
      <c r="E33" s="160">
        <f t="shared" si="0"/>
        <v>128834</v>
      </c>
      <c r="F33" s="160">
        <v>2361</v>
      </c>
      <c r="G33" s="160">
        <v>1606</v>
      </c>
      <c r="H33" s="160"/>
      <c r="I33" s="161">
        <v>150</v>
      </c>
      <c r="J33" s="162"/>
      <c r="K33" s="162"/>
    </row>
    <row r="34" spans="1:12" ht="12.95" customHeight="1">
      <c r="A34" s="70" t="s">
        <v>95</v>
      </c>
      <c r="B34" s="27">
        <v>1</v>
      </c>
      <c r="C34" s="26">
        <v>357583</v>
      </c>
      <c r="D34" s="27"/>
      <c r="E34" s="160">
        <f t="shared" si="0"/>
        <v>357584</v>
      </c>
      <c r="F34" s="26"/>
      <c r="G34" s="26">
        <v>2835</v>
      </c>
      <c r="H34" s="26"/>
      <c r="I34" s="161"/>
      <c r="J34" s="162"/>
      <c r="K34" s="162"/>
    </row>
    <row r="35" spans="1:12" ht="12.95" customHeight="1">
      <c r="A35" s="70" t="s">
        <v>96</v>
      </c>
      <c r="B35" s="27"/>
      <c r="C35" s="26">
        <v>33908</v>
      </c>
      <c r="D35" s="27"/>
      <c r="E35" s="160">
        <f t="shared" si="0"/>
        <v>33908</v>
      </c>
      <c r="F35" s="26"/>
      <c r="G35" s="26">
        <v>379</v>
      </c>
      <c r="H35" s="26"/>
      <c r="I35" s="161"/>
      <c r="J35" s="162"/>
      <c r="K35" s="162"/>
    </row>
    <row r="36" spans="1:12" ht="12.95" customHeight="1">
      <c r="A36" s="70" t="s">
        <v>52</v>
      </c>
      <c r="B36" s="27"/>
      <c r="C36" s="27">
        <v>1589</v>
      </c>
      <c r="D36" s="27"/>
      <c r="E36" s="160">
        <f t="shared" si="0"/>
        <v>1589</v>
      </c>
      <c r="F36" s="26"/>
      <c r="G36" s="26">
        <v>30</v>
      </c>
      <c r="H36" s="26"/>
      <c r="I36" s="161"/>
      <c r="J36" s="162"/>
      <c r="K36" s="162"/>
    </row>
    <row r="37" spans="1:12" ht="12.95" customHeight="1">
      <c r="A37" s="70" t="s">
        <v>55</v>
      </c>
      <c r="B37" s="27"/>
      <c r="C37" s="27"/>
      <c r="D37" s="27"/>
      <c r="E37" s="160"/>
      <c r="F37" s="26"/>
      <c r="G37" s="26"/>
      <c r="H37" s="26"/>
      <c r="I37" s="161"/>
      <c r="J37" s="162"/>
      <c r="K37" s="162"/>
    </row>
    <row r="38" spans="1:12" ht="12.95" customHeight="1">
      <c r="A38" s="70" t="s">
        <v>186</v>
      </c>
      <c r="B38" s="27"/>
      <c r="C38" s="26">
        <v>11978</v>
      </c>
      <c r="D38" s="27"/>
      <c r="E38" s="160">
        <f>SUM(B38:D38)</f>
        <v>11978</v>
      </c>
      <c r="F38" s="26"/>
      <c r="G38" s="26">
        <v>269</v>
      </c>
      <c r="H38" s="26"/>
      <c r="I38" s="161"/>
      <c r="J38" s="162"/>
      <c r="K38" s="162"/>
    </row>
    <row r="39" spans="1:12" ht="16.5" customHeight="1" thickBot="1">
      <c r="A39" s="80" t="s">
        <v>187</v>
      </c>
      <c r="B39" s="29"/>
      <c r="C39" s="29"/>
      <c r="D39" s="29"/>
      <c r="E39" s="29"/>
      <c r="F39" s="29">
        <f>SUM(F25:F38)</f>
        <v>5505</v>
      </c>
      <c r="G39" s="29">
        <f>SUM(G25:G38)</f>
        <v>7938</v>
      </c>
      <c r="H39" s="29">
        <f>SUM(H24:H38)</f>
        <v>3270</v>
      </c>
      <c r="I39" s="29">
        <v>21</v>
      </c>
      <c r="J39" s="165"/>
      <c r="K39" s="162"/>
      <c r="L39" s="162"/>
    </row>
    <row r="40" spans="1:12" ht="12.95" customHeight="1">
      <c r="A40" s="79"/>
      <c r="B40" s="166"/>
      <c r="C40" s="167"/>
      <c r="D40" s="168"/>
      <c r="E40" s="166"/>
      <c r="F40" s="166"/>
      <c r="G40" s="166"/>
      <c r="H40" s="166"/>
      <c r="I40" s="166"/>
      <c r="K40" s="162"/>
    </row>
    <row r="41" spans="1:12" ht="14.25" customHeight="1" thickBot="1">
      <c r="A41" s="80" t="s">
        <v>188</v>
      </c>
      <c r="B41" s="50" t="s">
        <v>147</v>
      </c>
      <c r="C41" s="169" t="s">
        <v>97</v>
      </c>
      <c r="D41" s="51" t="s">
        <v>148</v>
      </c>
      <c r="E41" s="50" t="s">
        <v>98</v>
      </c>
      <c r="F41" s="170"/>
      <c r="G41" s="170"/>
      <c r="H41" s="170"/>
      <c r="I41" s="50" t="s">
        <v>98</v>
      </c>
      <c r="K41" s="162"/>
    </row>
    <row r="42" spans="1:12" ht="12.95" customHeight="1">
      <c r="A42" s="237" t="s">
        <v>252</v>
      </c>
      <c r="B42" s="172"/>
      <c r="C42" s="229">
        <v>9019</v>
      </c>
      <c r="D42" s="230"/>
      <c r="E42" s="172">
        <f>SUM(B42:D42)</f>
        <v>9019</v>
      </c>
      <c r="F42" s="172"/>
      <c r="G42" s="229"/>
      <c r="H42" s="230"/>
      <c r="I42" s="172"/>
      <c r="K42" s="162"/>
    </row>
    <row r="43" spans="1:12" ht="12.95" customHeight="1" thickBot="1">
      <c r="A43" s="80" t="s">
        <v>167</v>
      </c>
      <c r="B43" s="50"/>
      <c r="C43" s="231">
        <v>22</v>
      </c>
      <c r="D43" s="232"/>
      <c r="E43" s="29">
        <f>SUM(B43:D43)</f>
        <v>22</v>
      </c>
      <c r="F43" s="29"/>
      <c r="G43" s="231">
        <v>22</v>
      </c>
      <c r="H43" s="232"/>
      <c r="I43" s="216"/>
    </row>
    <row r="44" spans="1:12" ht="11.1" customHeight="1">
      <c r="A44" s="107"/>
      <c r="F44" s="173"/>
    </row>
    <row r="45" spans="1:12" s="186" customFormat="1" ht="12.95" customHeight="1">
      <c r="A45" s="185" t="s">
        <v>207</v>
      </c>
      <c r="B45" s="187"/>
      <c r="C45" s="187"/>
      <c r="D45" s="187"/>
      <c r="E45" s="187"/>
      <c r="F45" s="187"/>
      <c r="G45" s="187"/>
      <c r="H45" s="187"/>
      <c r="I45" s="187"/>
    </row>
    <row r="46" spans="1:12" s="186" customFormat="1" ht="12.95" customHeight="1">
      <c r="A46" s="187" t="s">
        <v>192</v>
      </c>
      <c r="B46" s="187"/>
      <c r="C46" s="187"/>
      <c r="D46" s="187"/>
      <c r="E46" s="187"/>
      <c r="F46" s="187"/>
      <c r="G46" s="187"/>
      <c r="H46" s="187"/>
      <c r="I46" s="187"/>
    </row>
    <row r="47" spans="1:12" s="186" customFormat="1" ht="12.95" customHeight="1">
      <c r="A47" s="187" t="s">
        <v>191</v>
      </c>
      <c r="B47" s="187"/>
      <c r="C47" s="187"/>
      <c r="D47" s="187"/>
      <c r="E47" s="187"/>
      <c r="F47" s="187"/>
      <c r="G47" s="187"/>
      <c r="H47" s="187"/>
      <c r="I47" s="187"/>
    </row>
    <row r="48" spans="1:12" s="186" customFormat="1" ht="12.95" customHeight="1">
      <c r="A48" s="185" t="s">
        <v>208</v>
      </c>
      <c r="B48" s="187"/>
      <c r="C48" s="187"/>
      <c r="D48" s="187"/>
      <c r="E48" s="187"/>
      <c r="F48" s="189"/>
      <c r="G48" s="189"/>
      <c r="H48" s="189"/>
      <c r="I48" s="187"/>
    </row>
    <row r="49" spans="1:10" s="186" customFormat="1" ht="12.95" customHeight="1">
      <c r="A49" s="185" t="s">
        <v>209</v>
      </c>
      <c r="B49" s="187"/>
      <c r="C49" s="187"/>
      <c r="D49" s="187"/>
      <c r="E49" s="187"/>
      <c r="F49" s="187"/>
      <c r="G49" s="187"/>
      <c r="H49" s="187"/>
      <c r="I49" s="187"/>
    </row>
    <row r="50" spans="1:10" s="186" customFormat="1" ht="12.95" customHeight="1">
      <c r="A50" s="185" t="s">
        <v>222</v>
      </c>
      <c r="B50" s="187"/>
      <c r="C50" s="187"/>
      <c r="D50" s="187"/>
      <c r="E50" s="187"/>
      <c r="F50" s="187"/>
      <c r="G50" s="187"/>
      <c r="H50" s="187"/>
      <c r="I50" s="187"/>
    </row>
    <row r="51" spans="1:10" s="186" customFormat="1" ht="12.95" customHeight="1">
      <c r="A51" s="187" t="s">
        <v>175</v>
      </c>
      <c r="B51" s="187"/>
      <c r="C51" s="187"/>
      <c r="D51" s="187"/>
      <c r="E51" s="187"/>
      <c r="F51" s="187"/>
      <c r="G51" s="187"/>
      <c r="H51" s="187"/>
      <c r="I51" s="187"/>
      <c r="J51" s="190"/>
    </row>
    <row r="52" spans="1:10" s="186" customFormat="1" ht="12.95" customHeight="1">
      <c r="A52" s="187" t="s">
        <v>174</v>
      </c>
      <c r="B52" s="187"/>
      <c r="C52" s="187"/>
      <c r="D52" s="187"/>
      <c r="E52" s="187"/>
      <c r="F52" s="187"/>
      <c r="G52" s="187"/>
      <c r="H52" s="187"/>
      <c r="I52" s="187"/>
    </row>
    <row r="53" spans="1:10" s="186" customFormat="1" ht="11.1" customHeight="1">
      <c r="A53" s="187"/>
      <c r="B53" s="187"/>
      <c r="C53" s="187"/>
      <c r="D53" s="187"/>
      <c r="E53" s="187"/>
      <c r="F53" s="187"/>
      <c r="G53" s="187"/>
      <c r="H53" s="187"/>
      <c r="I53" s="187"/>
    </row>
    <row r="54" spans="1:10" s="186" customFormat="1" ht="11.1" customHeight="1">
      <c r="A54" s="187"/>
      <c r="B54" s="187"/>
      <c r="C54" s="187"/>
      <c r="D54" s="187"/>
      <c r="E54" s="187"/>
      <c r="F54" s="187"/>
      <c r="G54" s="187"/>
      <c r="H54" s="187"/>
      <c r="I54" s="187"/>
    </row>
    <row r="55" spans="1:10" ht="11.1" customHeight="1">
      <c r="A55" s="38"/>
    </row>
    <row r="56" spans="1:10" ht="11.1" customHeight="1">
      <c r="A56" s="38"/>
    </row>
    <row r="57" spans="1:10">
      <c r="A57" s="38"/>
    </row>
    <row r="58" spans="1:10">
      <c r="A58" s="38"/>
    </row>
    <row r="59" spans="1:10">
      <c r="A59" s="38"/>
    </row>
    <row r="60" spans="1:10">
      <c r="A60" s="38"/>
    </row>
    <row r="61" spans="1:10">
      <c r="A61" s="38"/>
    </row>
    <row r="62" spans="1:10">
      <c r="A62" s="38"/>
    </row>
    <row r="63" spans="1:10">
      <c r="A63" s="38"/>
    </row>
  </sheetData>
  <mergeCells count="8">
    <mergeCell ref="B11:I11"/>
    <mergeCell ref="C42:D42"/>
    <mergeCell ref="C43:D43"/>
    <mergeCell ref="F14:H14"/>
    <mergeCell ref="F15:H15"/>
    <mergeCell ref="F16:H16"/>
    <mergeCell ref="G42:H42"/>
    <mergeCell ref="G43:H43"/>
  </mergeCells>
  <phoneticPr fontId="0" type="noConversion"/>
  <pageMargins left="0.59055118110236227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5"/>
  <sheetViews>
    <sheetView zoomScaleNormal="100" workbookViewId="0">
      <selection activeCell="M33" sqref="M33"/>
    </sheetView>
  </sheetViews>
  <sheetFormatPr baseColWidth="10" defaultColWidth="9.140625" defaultRowHeight="12.75"/>
  <cols>
    <col min="1" max="1" width="12" style="98" customWidth="1"/>
    <col min="2" max="2" width="13.7109375" style="98" customWidth="1"/>
    <col min="3" max="3" width="16.7109375" style="98" customWidth="1"/>
    <col min="4" max="4" width="16.28515625" style="98" customWidth="1"/>
    <col min="5" max="5" width="15.7109375" style="98" customWidth="1"/>
    <col min="6" max="6" width="14.85546875" style="98" customWidth="1"/>
    <col min="7" max="7" width="15.5703125" style="98" bestFit="1" customWidth="1"/>
    <col min="8" max="8" width="12" style="98" customWidth="1"/>
    <col min="9" max="9" width="15.85546875" style="98" customWidth="1"/>
    <col min="10" max="10" width="11.28515625" style="98" customWidth="1"/>
    <col min="11" max="11" width="19.28515625" style="98" customWidth="1"/>
    <col min="12" max="12" width="11.28515625" style="98" customWidth="1"/>
    <col min="13" max="16384" width="9.140625" style="98"/>
  </cols>
  <sheetData>
    <row r="1" spans="1:12" ht="13.5" thickBot="1">
      <c r="F1" s="151"/>
      <c r="K1" s="47"/>
      <c r="L1" s="38"/>
    </row>
    <row r="2" spans="1:12">
      <c r="A2" s="40" t="s">
        <v>99</v>
      </c>
      <c r="B2" s="46"/>
      <c r="C2" s="46"/>
      <c r="D2" s="46"/>
      <c r="E2" s="46"/>
      <c r="F2" s="46"/>
      <c r="G2" s="46"/>
      <c r="H2" s="46"/>
      <c r="I2" s="46"/>
      <c r="J2" s="46"/>
      <c r="K2" s="105"/>
      <c r="L2" s="38"/>
    </row>
    <row r="3" spans="1:12">
      <c r="A3" s="36"/>
      <c r="B3" s="102" t="s">
        <v>198</v>
      </c>
      <c r="C3" s="102"/>
      <c r="D3" s="102"/>
      <c r="E3" s="102"/>
      <c r="F3" s="102"/>
      <c r="G3" s="102"/>
      <c r="H3" s="102"/>
      <c r="I3" s="102"/>
      <c r="J3" s="102"/>
      <c r="K3" s="39"/>
      <c r="L3" s="38"/>
    </row>
    <row r="4" spans="1:12">
      <c r="A4" s="36"/>
      <c r="B4" s="102"/>
      <c r="C4" s="102"/>
      <c r="D4" s="102"/>
      <c r="E4" s="102"/>
      <c r="F4" s="102"/>
      <c r="G4" s="102"/>
      <c r="H4" s="102"/>
      <c r="I4" s="102"/>
      <c r="J4" s="102"/>
      <c r="K4" s="39"/>
      <c r="L4" s="38"/>
    </row>
    <row r="5" spans="1:12">
      <c r="A5" s="36"/>
      <c r="B5" s="102" t="s">
        <v>100</v>
      </c>
      <c r="C5" s="176" t="s">
        <v>13</v>
      </c>
      <c r="D5" s="102"/>
      <c r="E5" s="102"/>
      <c r="F5" s="102"/>
      <c r="G5" s="102"/>
      <c r="H5" s="102"/>
      <c r="I5" s="102"/>
      <c r="J5" s="102"/>
      <c r="K5" s="39"/>
      <c r="L5" s="38"/>
    </row>
    <row r="6" spans="1:12">
      <c r="A6" s="36"/>
      <c r="B6" s="102" t="s">
        <v>101</v>
      </c>
      <c r="C6" s="14">
        <v>2013</v>
      </c>
      <c r="D6" s="177"/>
      <c r="E6" s="177"/>
      <c r="F6" s="102"/>
      <c r="G6" s="102"/>
      <c r="H6" s="102"/>
      <c r="I6" s="102"/>
      <c r="J6" s="102"/>
      <c r="K6" s="39"/>
      <c r="L6" s="38"/>
    </row>
    <row r="7" spans="1:12">
      <c r="A7" s="36"/>
      <c r="B7" s="102" t="s">
        <v>102</v>
      </c>
      <c r="C7" s="15">
        <v>41900</v>
      </c>
      <c r="D7" s="178"/>
      <c r="E7" s="178"/>
      <c r="F7" s="102"/>
      <c r="G7" s="102"/>
      <c r="H7" s="102"/>
      <c r="I7" s="102"/>
      <c r="J7" s="102"/>
      <c r="K7" s="39"/>
      <c r="L7" s="38"/>
    </row>
    <row r="8" spans="1:12">
      <c r="A8" s="36"/>
      <c r="B8" s="102" t="s">
        <v>103</v>
      </c>
      <c r="C8" s="8" t="s">
        <v>241</v>
      </c>
      <c r="D8" s="177"/>
      <c r="E8" s="177"/>
      <c r="F8" s="102"/>
      <c r="G8" s="102"/>
      <c r="H8" s="102"/>
      <c r="I8" s="102"/>
      <c r="J8" s="102"/>
      <c r="K8" s="39"/>
      <c r="L8" s="38"/>
    </row>
    <row r="9" spans="1:12" ht="13.5" thickBot="1">
      <c r="A9" s="49"/>
      <c r="B9" s="47"/>
      <c r="C9" s="47"/>
      <c r="D9" s="47"/>
      <c r="E9" s="47"/>
      <c r="F9" s="47"/>
      <c r="G9" s="47"/>
      <c r="H9" s="47"/>
      <c r="I9" s="47"/>
      <c r="J9" s="47"/>
      <c r="K9" s="152"/>
      <c r="L9" s="38"/>
    </row>
    <row r="10" spans="1:12" ht="14.25">
      <c r="A10" s="79"/>
      <c r="B10" s="79"/>
      <c r="C10" s="180" t="s">
        <v>197</v>
      </c>
      <c r="D10" s="46"/>
      <c r="E10" s="55"/>
      <c r="F10" s="180" t="s">
        <v>196</v>
      </c>
      <c r="G10" s="181"/>
      <c r="H10" s="182"/>
      <c r="I10" s="59" t="s">
        <v>107</v>
      </c>
      <c r="J10" s="180" t="s">
        <v>193</v>
      </c>
      <c r="K10" s="105"/>
      <c r="L10" s="38"/>
    </row>
    <row r="11" spans="1:12" ht="15" thickBot="1">
      <c r="A11" s="95"/>
      <c r="B11" s="115"/>
      <c r="C11" s="150"/>
      <c r="D11" s="151"/>
      <c r="E11" s="152"/>
      <c r="F11" s="183" t="s">
        <v>194</v>
      </c>
      <c r="G11" s="151"/>
      <c r="H11" s="152"/>
      <c r="I11" s="34" t="s">
        <v>104</v>
      </c>
      <c r="J11" s="183" t="s">
        <v>105</v>
      </c>
      <c r="K11" s="50"/>
    </row>
    <row r="12" spans="1:12">
      <c r="A12" s="64" t="s">
        <v>16</v>
      </c>
      <c r="B12" s="64" t="s">
        <v>17</v>
      </c>
      <c r="C12" s="59" t="s">
        <v>179</v>
      </c>
      <c r="D12" s="59" t="s">
        <v>107</v>
      </c>
      <c r="E12" s="79" t="s">
        <v>107</v>
      </c>
      <c r="F12" s="59" t="s">
        <v>106</v>
      </c>
      <c r="G12" s="59" t="s">
        <v>107</v>
      </c>
      <c r="H12" s="59" t="s">
        <v>108</v>
      </c>
      <c r="I12" s="34" t="s">
        <v>9</v>
      </c>
      <c r="J12" s="59"/>
      <c r="K12" s="6"/>
    </row>
    <row r="13" spans="1:12">
      <c r="A13" s="64"/>
      <c r="B13" s="64"/>
      <c r="C13" s="34" t="s">
        <v>109</v>
      </c>
      <c r="D13" s="34" t="s">
        <v>110</v>
      </c>
      <c r="E13" s="34" t="s">
        <v>111</v>
      </c>
      <c r="F13" s="34" t="s">
        <v>112</v>
      </c>
      <c r="G13" s="34" t="s">
        <v>113</v>
      </c>
      <c r="H13" s="34" t="s">
        <v>9</v>
      </c>
      <c r="I13" s="34" t="s">
        <v>114</v>
      </c>
      <c r="J13" s="34" t="s">
        <v>115</v>
      </c>
      <c r="K13" s="34" t="s">
        <v>116</v>
      </c>
    </row>
    <row r="14" spans="1:12">
      <c r="A14" s="64"/>
      <c r="B14" s="64"/>
      <c r="C14" s="34" t="s">
        <v>117</v>
      </c>
      <c r="D14" s="34" t="s">
        <v>118</v>
      </c>
      <c r="E14" s="34" t="s">
        <v>119</v>
      </c>
      <c r="F14" s="34" t="s">
        <v>120</v>
      </c>
      <c r="G14" s="34" t="s">
        <v>121</v>
      </c>
      <c r="H14" s="34" t="s">
        <v>122</v>
      </c>
      <c r="I14" s="34" t="s">
        <v>123</v>
      </c>
      <c r="J14" s="95"/>
      <c r="K14" s="34" t="s">
        <v>124</v>
      </c>
    </row>
    <row r="15" spans="1:12">
      <c r="A15" s="64"/>
      <c r="B15" s="64"/>
      <c r="C15" s="34" t="s">
        <v>125</v>
      </c>
      <c r="D15" s="34" t="s">
        <v>126</v>
      </c>
      <c r="E15" s="34" t="s">
        <v>127</v>
      </c>
      <c r="F15" s="34" t="s">
        <v>17</v>
      </c>
      <c r="G15" s="34"/>
      <c r="H15" s="34"/>
      <c r="I15" s="34" t="s">
        <v>129</v>
      </c>
      <c r="J15" s="95"/>
      <c r="K15" s="34" t="s">
        <v>130</v>
      </c>
    </row>
    <row r="16" spans="1:12">
      <c r="A16" s="64"/>
      <c r="B16" s="64"/>
      <c r="C16" s="34" t="s">
        <v>131</v>
      </c>
      <c r="D16" s="156"/>
      <c r="E16" s="34" t="s">
        <v>123</v>
      </c>
      <c r="F16" s="34"/>
      <c r="G16" s="34"/>
      <c r="H16" s="34"/>
      <c r="I16" s="95"/>
      <c r="K16" s="95"/>
    </row>
    <row r="17" spans="1:16" ht="13.5" thickBot="1">
      <c r="A17" s="64"/>
      <c r="B17" s="64"/>
      <c r="C17" s="50" t="s">
        <v>129</v>
      </c>
      <c r="D17" s="221"/>
      <c r="E17" s="50" t="s">
        <v>129</v>
      </c>
      <c r="F17" s="50"/>
      <c r="G17" s="50"/>
      <c r="H17" s="50"/>
      <c r="I17" s="106"/>
      <c r="J17" s="106"/>
      <c r="K17" s="106"/>
    </row>
    <row r="18" spans="1:16" ht="13.5" thickBot="1">
      <c r="A18" s="106"/>
      <c r="B18" s="80"/>
      <c r="C18" s="60" t="s">
        <v>18</v>
      </c>
      <c r="D18" s="61" t="s">
        <v>19</v>
      </c>
      <c r="E18" s="60" t="s">
        <v>132</v>
      </c>
      <c r="F18" s="60" t="s">
        <v>79</v>
      </c>
      <c r="G18" s="60" t="s">
        <v>22</v>
      </c>
      <c r="H18" s="60" t="s">
        <v>133</v>
      </c>
      <c r="I18" s="60" t="s">
        <v>134</v>
      </c>
      <c r="J18" s="60" t="s">
        <v>135</v>
      </c>
      <c r="K18" s="50" t="s">
        <v>136</v>
      </c>
    </row>
    <row r="19" spans="1:16" ht="13.5" thickBot="1">
      <c r="A19" s="54"/>
      <c r="B19" s="54"/>
      <c r="C19" s="61" t="s">
        <v>4</v>
      </c>
      <c r="D19" s="61" t="s">
        <v>4</v>
      </c>
      <c r="E19" s="61" t="s">
        <v>4</v>
      </c>
      <c r="F19" s="61" t="s">
        <v>4</v>
      </c>
      <c r="G19" s="61" t="s">
        <v>4</v>
      </c>
      <c r="H19" s="61" t="s">
        <v>4</v>
      </c>
      <c r="I19" s="61" t="s">
        <v>4</v>
      </c>
      <c r="J19" s="61" t="s">
        <v>4</v>
      </c>
      <c r="K19" s="61" t="s">
        <v>4</v>
      </c>
    </row>
    <row r="20" spans="1:16">
      <c r="A20" s="79" t="s">
        <v>43</v>
      </c>
      <c r="B20" s="64"/>
      <c r="C20" s="79"/>
      <c r="D20" s="79"/>
      <c r="E20" s="79"/>
      <c r="F20" s="79"/>
      <c r="G20" s="79"/>
      <c r="H20" s="171"/>
      <c r="I20" s="79"/>
      <c r="J20" s="79"/>
      <c r="K20" s="171"/>
      <c r="P20" s="217" t="s">
        <v>25</v>
      </c>
    </row>
    <row r="21" spans="1:16">
      <c r="A21" s="64"/>
      <c r="B21" s="64" t="s">
        <v>156</v>
      </c>
      <c r="C21" s="26"/>
      <c r="D21" s="26"/>
      <c r="E21" s="26"/>
      <c r="F21" s="27"/>
      <c r="G21" s="27"/>
      <c r="H21" s="27"/>
      <c r="I21" s="26"/>
      <c r="J21" s="26"/>
      <c r="K21" s="28"/>
    </row>
    <row r="22" spans="1:16">
      <c r="A22" s="64"/>
      <c r="B22" s="64" t="s">
        <v>137</v>
      </c>
      <c r="C22" s="26">
        <v>3500</v>
      </c>
      <c r="D22" s="26">
        <v>5900</v>
      </c>
      <c r="E22" s="26">
        <f>SUM(C22:D22)</f>
        <v>9400</v>
      </c>
      <c r="F22" s="27"/>
      <c r="G22" s="27"/>
      <c r="H22" s="27"/>
      <c r="I22" s="26">
        <f>SUM(E22:H22)</f>
        <v>9400</v>
      </c>
      <c r="J22" s="26">
        <v>9403</v>
      </c>
      <c r="K22" s="26"/>
    </row>
    <row r="23" spans="1:16">
      <c r="A23" s="64"/>
      <c r="B23" s="199" t="s">
        <v>223</v>
      </c>
      <c r="C23" s="26">
        <v>18202</v>
      </c>
      <c r="D23" s="26"/>
      <c r="E23" s="26">
        <f>SUM(C23:D23)</f>
        <v>18202</v>
      </c>
      <c r="F23" s="27"/>
      <c r="G23" s="27"/>
      <c r="H23" s="27"/>
      <c r="I23" s="26">
        <f>SUM(E23:H23)</f>
        <v>18202</v>
      </c>
      <c r="J23" s="26">
        <v>15767</v>
      </c>
      <c r="K23" s="26"/>
    </row>
    <row r="24" spans="1:16" ht="13.5" thickBot="1">
      <c r="A24" s="64"/>
      <c r="B24" s="64" t="s">
        <v>138</v>
      </c>
      <c r="C24" s="26">
        <v>9141</v>
      </c>
      <c r="D24" s="26"/>
      <c r="E24" s="26">
        <f>SUM(C24:D24)</f>
        <v>9141</v>
      </c>
      <c r="F24" s="27"/>
      <c r="G24" s="27"/>
      <c r="H24" s="27"/>
      <c r="I24" s="26">
        <f>SUM(E24:H24)</f>
        <v>9141</v>
      </c>
      <c r="J24" s="26">
        <v>9039</v>
      </c>
      <c r="K24" s="26"/>
    </row>
    <row r="25" spans="1:16" ht="13.5" thickBot="1">
      <c r="A25" s="54" t="s">
        <v>139</v>
      </c>
      <c r="B25" s="184"/>
      <c r="C25" s="30">
        <f>SUM(C21:C24)</f>
        <v>30843</v>
      </c>
      <c r="D25" s="30">
        <f>SUM(D21:D24)</f>
        <v>5900</v>
      </c>
      <c r="E25" s="30">
        <f>SUM(E21:E24)</f>
        <v>36743</v>
      </c>
      <c r="F25" s="31"/>
      <c r="G25" s="31"/>
      <c r="H25" s="31"/>
      <c r="I25" s="30">
        <f>SUM(I21:I24)</f>
        <v>36743</v>
      </c>
      <c r="J25" s="30">
        <f>SUM(J21:J24)</f>
        <v>34209</v>
      </c>
      <c r="K25" s="30"/>
    </row>
    <row r="26" spans="1:16">
      <c r="A26" s="79" t="s">
        <v>26</v>
      </c>
      <c r="B26" s="6"/>
      <c r="C26" s="44"/>
      <c r="D26" s="44"/>
      <c r="E26" s="44"/>
      <c r="F26" s="44"/>
      <c r="G26" s="44"/>
      <c r="H26" s="44"/>
      <c r="I26" s="44"/>
      <c r="J26" s="179"/>
      <c r="K26" s="179"/>
    </row>
    <row r="27" spans="1:16">
      <c r="A27" s="64"/>
      <c r="B27" s="64" t="s">
        <v>156</v>
      </c>
      <c r="C27" s="26"/>
      <c r="D27" s="26"/>
      <c r="E27" s="26"/>
      <c r="F27" s="27"/>
      <c r="G27" s="27"/>
      <c r="H27" s="27"/>
      <c r="I27" s="26"/>
      <c r="J27" s="26"/>
      <c r="K27" s="28"/>
    </row>
    <row r="28" spans="1:16">
      <c r="A28" s="64"/>
      <c r="B28" s="64" t="s">
        <v>140</v>
      </c>
      <c r="C28" s="26">
        <v>1050</v>
      </c>
      <c r="D28" s="26">
        <v>530</v>
      </c>
      <c r="E28" s="26">
        <f>SUM(C28:D28)</f>
        <v>1580</v>
      </c>
      <c r="F28" s="27"/>
      <c r="G28" s="27"/>
      <c r="H28" s="27"/>
      <c r="I28" s="26">
        <f>SUM(E28:H28)</f>
        <v>1580</v>
      </c>
      <c r="J28" s="26">
        <v>1575</v>
      </c>
      <c r="K28" s="26"/>
    </row>
    <row r="29" spans="1:16">
      <c r="A29" s="64"/>
      <c r="B29" s="199" t="s">
        <v>223</v>
      </c>
      <c r="C29" s="26">
        <v>1350</v>
      </c>
      <c r="D29" s="26"/>
      <c r="E29" s="26">
        <f>SUM(C29:D29)</f>
        <v>1350</v>
      </c>
      <c r="F29" s="27"/>
      <c r="G29" s="27"/>
      <c r="H29" s="27"/>
      <c r="I29" s="26">
        <f>SUM(E29:H29)</f>
        <v>1350</v>
      </c>
      <c r="J29" s="26">
        <v>1155</v>
      </c>
      <c r="K29" s="28"/>
    </row>
    <row r="30" spans="1:16" ht="13.5" thickBot="1">
      <c r="A30" s="64"/>
      <c r="B30" s="64" t="s">
        <v>138</v>
      </c>
      <c r="C30" s="26"/>
      <c r="D30" s="26"/>
      <c r="E30" s="26"/>
      <c r="F30" s="27"/>
      <c r="G30" s="27"/>
      <c r="H30" s="27"/>
      <c r="I30" s="26"/>
      <c r="J30" s="99">
        <v>1865</v>
      </c>
      <c r="K30" s="26"/>
    </row>
    <row r="31" spans="1:16" ht="13.5" thickBot="1">
      <c r="A31" s="63" t="s">
        <v>139</v>
      </c>
      <c r="B31" s="184"/>
      <c r="C31" s="30">
        <f>SUM(C27:C30)</f>
        <v>2400</v>
      </c>
      <c r="D31" s="30">
        <f>SUM(D27:D30)</f>
        <v>530</v>
      </c>
      <c r="E31" s="30">
        <f>SUM(E27:E30)</f>
        <v>2930</v>
      </c>
      <c r="F31" s="31"/>
      <c r="G31" s="31"/>
      <c r="H31" s="31"/>
      <c r="I31" s="30">
        <f>SUM(I27:I30)</f>
        <v>2930</v>
      </c>
      <c r="J31" s="30">
        <f>SUM(J27:J30)</f>
        <v>4595</v>
      </c>
      <c r="K31" s="30"/>
    </row>
    <row r="32" spans="1:16">
      <c r="A32" s="79" t="s">
        <v>141</v>
      </c>
      <c r="B32" s="6"/>
      <c r="C32" s="44"/>
      <c r="D32" s="44"/>
      <c r="E32" s="44"/>
      <c r="F32" s="44"/>
      <c r="G32" s="44"/>
      <c r="H32" s="44"/>
      <c r="I32" s="44"/>
      <c r="J32" s="179"/>
      <c r="K32" s="179"/>
    </row>
    <row r="33" spans="1:11">
      <c r="A33" s="64"/>
      <c r="B33" s="64" t="s">
        <v>156</v>
      </c>
      <c r="C33" s="26"/>
      <c r="D33" s="26"/>
      <c r="E33" s="26"/>
      <c r="F33" s="27"/>
      <c r="G33" s="27"/>
      <c r="H33" s="27"/>
      <c r="I33" s="26"/>
      <c r="J33" s="26"/>
      <c r="K33" s="28"/>
    </row>
    <row r="34" spans="1:11">
      <c r="A34" s="64"/>
      <c r="B34" s="64" t="s">
        <v>140</v>
      </c>
      <c r="C34" s="26"/>
      <c r="D34" s="26"/>
      <c r="E34" s="26"/>
      <c r="F34" s="27"/>
      <c r="G34" s="27"/>
      <c r="H34" s="27"/>
      <c r="I34" s="26"/>
      <c r="J34" s="26">
        <v>21</v>
      </c>
      <c r="K34" s="26"/>
    </row>
    <row r="35" spans="1:11" ht="14.25">
      <c r="A35" s="64"/>
      <c r="B35" s="199" t="s">
        <v>224</v>
      </c>
      <c r="C35" s="26">
        <v>50</v>
      </c>
      <c r="D35" s="26"/>
      <c r="E35" s="26">
        <f>SUM(C35:D35)</f>
        <v>50</v>
      </c>
      <c r="F35" s="27"/>
      <c r="G35" s="27"/>
      <c r="H35" s="27"/>
      <c r="I35" s="26">
        <f>SUM(E35:H35)</f>
        <v>50</v>
      </c>
      <c r="J35" s="26">
        <v>54</v>
      </c>
      <c r="K35" s="28"/>
    </row>
    <row r="36" spans="1:11" ht="13.5" thickBot="1">
      <c r="A36" s="64"/>
      <c r="B36" s="64" t="s">
        <v>138</v>
      </c>
      <c r="C36" s="26"/>
      <c r="D36" s="26"/>
      <c r="E36" s="26"/>
      <c r="F36" s="27"/>
      <c r="G36" s="27"/>
      <c r="H36" s="27"/>
      <c r="I36" s="26"/>
      <c r="J36" s="99">
        <v>17</v>
      </c>
      <c r="K36" s="26"/>
    </row>
    <row r="37" spans="1:11" ht="13.5" thickBot="1">
      <c r="A37" s="63" t="s">
        <v>139</v>
      </c>
      <c r="B37" s="184"/>
      <c r="C37" s="30">
        <f>SUM(C33:C36)</f>
        <v>50</v>
      </c>
      <c r="D37" s="30"/>
      <c r="E37" s="30">
        <f>SUM(E33:E36)</f>
        <v>50</v>
      </c>
      <c r="F37" s="31"/>
      <c r="G37" s="31"/>
      <c r="H37" s="31"/>
      <c r="I37" s="30">
        <f>SUM(I33:I36)</f>
        <v>50</v>
      </c>
      <c r="J37" s="30">
        <f>SUM(J33:J36)</f>
        <v>92</v>
      </c>
      <c r="K37" s="30"/>
    </row>
    <row r="38" spans="1:11" s="186" customFormat="1" ht="13.5">
      <c r="A38" s="97" t="s">
        <v>210</v>
      </c>
      <c r="F38" s="191"/>
      <c r="G38" s="191"/>
      <c r="H38" s="188"/>
      <c r="I38" s="192"/>
      <c r="J38" s="192"/>
      <c r="K38" s="192"/>
    </row>
    <row r="39" spans="1:11" s="186" customFormat="1" ht="13.5">
      <c r="A39" s="97" t="s">
        <v>211</v>
      </c>
      <c r="H39" s="188"/>
      <c r="I39" s="192"/>
      <c r="J39" s="192"/>
      <c r="K39" s="192"/>
    </row>
    <row r="40" spans="1:11" s="186" customFormat="1" ht="13.5">
      <c r="A40" s="97" t="s">
        <v>212</v>
      </c>
      <c r="B40" s="187"/>
      <c r="C40" s="187"/>
      <c r="D40" s="187"/>
      <c r="E40" s="192"/>
      <c r="F40" s="192"/>
      <c r="G40" s="192"/>
      <c r="H40" s="192"/>
      <c r="I40" s="192"/>
      <c r="J40" s="192"/>
      <c r="K40" s="192"/>
    </row>
    <row r="41" spans="1:11">
      <c r="B41" s="38"/>
      <c r="C41" s="38"/>
      <c r="D41" s="38"/>
      <c r="E41" s="14"/>
      <c r="F41" s="14"/>
      <c r="G41" s="14"/>
      <c r="H41" s="14"/>
      <c r="I41" s="14"/>
      <c r="J41" s="14"/>
      <c r="K41" s="14"/>
    </row>
    <row r="59" spans="1:12">
      <c r="A59" s="38"/>
      <c r="B59" s="38"/>
      <c r="L59" s="38"/>
    </row>
    <row r="75" spans="11:11">
      <c r="K75" s="38"/>
    </row>
  </sheetData>
  <phoneticPr fontId="7" type="noConversion"/>
  <pageMargins left="0.59055118110236227" right="0.59055118110236227" top="0.98425196850393704" bottom="0.98425196850393704" header="0.51181102362204722" footer="0.51181102362204722"/>
  <pageSetup paperSize="9" scale="82" orientation="landscape" horizont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37"/>
  <sheetViews>
    <sheetView zoomScaleNormal="100" workbookViewId="0">
      <selection activeCell="L10" sqref="L10"/>
    </sheetView>
  </sheetViews>
  <sheetFormatPr baseColWidth="10" defaultRowHeight="12.75"/>
  <cols>
    <col min="1" max="1" width="14.7109375" customWidth="1"/>
    <col min="5" max="5" width="10.7109375" customWidth="1"/>
    <col min="6" max="6" width="10.28515625" customWidth="1"/>
    <col min="7" max="7" width="15.5703125" customWidth="1"/>
  </cols>
  <sheetData>
    <row r="2" spans="1:7" ht="13.5" thickBot="1"/>
    <row r="3" spans="1:7">
      <c r="A3" s="40" t="s">
        <v>151</v>
      </c>
      <c r="B3" s="46"/>
      <c r="C3" s="46"/>
      <c r="D3" s="46"/>
      <c r="E3" s="46"/>
      <c r="F3" s="46"/>
      <c r="G3" s="55"/>
    </row>
    <row r="4" spans="1:7">
      <c r="A4" s="36"/>
      <c r="B4" s="14" t="s">
        <v>176</v>
      </c>
      <c r="C4" s="14"/>
      <c r="D4" s="14"/>
      <c r="E4" s="14"/>
      <c r="F4" s="14"/>
      <c r="G4" s="48"/>
    </row>
    <row r="5" spans="1:7">
      <c r="A5" s="36"/>
      <c r="B5" s="14" t="s">
        <v>199</v>
      </c>
      <c r="C5" s="14"/>
      <c r="D5" s="14"/>
      <c r="E5" s="14"/>
      <c r="F5" s="14"/>
      <c r="G5" s="48"/>
    </row>
    <row r="6" spans="1:7">
      <c r="A6" s="36"/>
      <c r="B6" s="14" t="s">
        <v>200</v>
      </c>
      <c r="C6" s="14"/>
      <c r="D6" s="14"/>
      <c r="E6" s="14"/>
      <c r="F6" s="14"/>
      <c r="G6" s="48"/>
    </row>
    <row r="7" spans="1:7">
      <c r="A7" s="36"/>
      <c r="B7" s="14"/>
      <c r="C7" s="14"/>
      <c r="D7" s="14"/>
      <c r="E7" s="14"/>
      <c r="F7" s="14"/>
      <c r="G7" s="48"/>
    </row>
    <row r="8" spans="1:7">
      <c r="A8" s="36" t="s">
        <v>128</v>
      </c>
      <c r="B8" s="37" t="s">
        <v>13</v>
      </c>
      <c r="C8" s="14"/>
      <c r="D8" s="14"/>
      <c r="E8" s="14"/>
      <c r="F8" s="14"/>
      <c r="G8" s="48"/>
    </row>
    <row r="9" spans="1:7">
      <c r="A9" s="36" t="s">
        <v>152</v>
      </c>
      <c r="B9" s="14">
        <v>2013</v>
      </c>
      <c r="C9" s="14"/>
      <c r="D9" s="14"/>
      <c r="E9" s="14"/>
      <c r="F9" s="14"/>
      <c r="G9" s="48"/>
    </row>
    <row r="10" spans="1:7">
      <c r="A10" s="36" t="s">
        <v>153</v>
      </c>
      <c r="B10" s="94">
        <v>41900</v>
      </c>
      <c r="C10" s="14"/>
      <c r="D10" s="14"/>
      <c r="E10" s="14"/>
      <c r="F10" s="14"/>
      <c r="G10" s="48"/>
    </row>
    <row r="11" spans="1:7">
      <c r="A11" s="36" t="s">
        <v>88</v>
      </c>
      <c r="B11" s="219" t="s">
        <v>241</v>
      </c>
      <c r="C11" s="14"/>
      <c r="D11" s="14"/>
      <c r="E11" s="14"/>
      <c r="F11" s="14"/>
      <c r="G11" s="48"/>
    </row>
    <row r="12" spans="1:7" ht="13.5" thickBot="1">
      <c r="A12" s="56"/>
      <c r="B12" s="14"/>
      <c r="C12" s="14"/>
      <c r="D12" s="14"/>
      <c r="E12" s="14"/>
      <c r="F12" s="14"/>
      <c r="G12" s="48"/>
    </row>
    <row r="13" spans="1:7">
      <c r="A13" s="79"/>
      <c r="B13" s="40" t="s">
        <v>154</v>
      </c>
      <c r="C13" s="46"/>
      <c r="D13" s="46"/>
      <c r="E13" s="46"/>
      <c r="F13" s="46"/>
      <c r="G13" s="55"/>
    </row>
    <row r="14" spans="1:7" ht="15" thickBot="1">
      <c r="A14" s="64"/>
      <c r="B14" s="49" t="s">
        <v>195</v>
      </c>
      <c r="C14" s="47"/>
      <c r="D14" s="47"/>
      <c r="E14" s="57"/>
      <c r="F14" s="47"/>
      <c r="G14" s="51"/>
    </row>
    <row r="15" spans="1:7">
      <c r="A15" s="64"/>
      <c r="B15" s="2"/>
      <c r="C15" s="58"/>
      <c r="D15" s="59"/>
      <c r="E15" s="10"/>
      <c r="F15" s="59"/>
      <c r="G15" s="59"/>
    </row>
    <row r="16" spans="1:7" ht="13.5" thickBot="1">
      <c r="A16" s="80"/>
      <c r="B16" s="50" t="s">
        <v>155</v>
      </c>
      <c r="C16" s="50" t="s">
        <v>14</v>
      </c>
      <c r="D16" s="196" t="s">
        <v>156</v>
      </c>
      <c r="E16" s="196" t="s">
        <v>138</v>
      </c>
      <c r="F16" s="60" t="s">
        <v>178</v>
      </c>
      <c r="G16" s="50" t="s">
        <v>139</v>
      </c>
    </row>
    <row r="17" spans="1:7" ht="13.5" thickBot="1">
      <c r="A17" s="54" t="s">
        <v>16</v>
      </c>
      <c r="B17" s="61" t="s">
        <v>150</v>
      </c>
      <c r="C17" s="61" t="s">
        <v>150</v>
      </c>
      <c r="D17" s="61" t="s">
        <v>150</v>
      </c>
      <c r="E17" s="62" t="s">
        <v>150</v>
      </c>
      <c r="F17" s="63" t="s">
        <v>150</v>
      </c>
      <c r="G17" s="61" t="s">
        <v>150</v>
      </c>
    </row>
    <row r="18" spans="1:7">
      <c r="A18" s="64"/>
      <c r="B18" s="64"/>
      <c r="C18" s="64"/>
      <c r="D18" s="36"/>
      <c r="E18" s="2"/>
      <c r="F18" s="14"/>
      <c r="G18" s="95"/>
    </row>
    <row r="19" spans="1:7">
      <c r="A19" s="64" t="s">
        <v>43</v>
      </c>
      <c r="B19" s="65"/>
      <c r="C19" s="65">
        <v>231</v>
      </c>
      <c r="D19" s="66"/>
      <c r="E19" s="70"/>
      <c r="F19" s="67"/>
      <c r="G19" s="68">
        <f>SUM(B19:F19)</f>
        <v>231</v>
      </c>
    </row>
    <row r="20" spans="1:7">
      <c r="A20" s="64" t="s">
        <v>26</v>
      </c>
      <c r="B20" s="65"/>
      <c r="C20" s="65">
        <v>413</v>
      </c>
      <c r="D20" s="66"/>
      <c r="E20" s="70"/>
      <c r="F20" s="67"/>
      <c r="G20" s="68">
        <f t="shared" ref="G20:G28" si="0">SUM(B20:F20)</f>
        <v>413</v>
      </c>
    </row>
    <row r="21" spans="1:7">
      <c r="A21" s="69" t="s">
        <v>45</v>
      </c>
      <c r="B21" s="65"/>
      <c r="C21" s="65">
        <v>389</v>
      </c>
      <c r="D21" s="66"/>
      <c r="E21" s="70"/>
      <c r="F21" s="67"/>
      <c r="G21" s="68">
        <f>SUM(B21:F21)</f>
        <v>389</v>
      </c>
    </row>
    <row r="22" spans="1:7">
      <c r="A22" s="64" t="s">
        <v>141</v>
      </c>
      <c r="B22" s="65"/>
      <c r="C22" s="65"/>
      <c r="D22" s="66"/>
      <c r="E22" s="70"/>
      <c r="F22" s="67"/>
      <c r="G22" s="68"/>
    </row>
    <row r="23" spans="1:7">
      <c r="A23" s="64" t="s">
        <v>47</v>
      </c>
      <c r="B23" s="65"/>
      <c r="C23" s="65"/>
      <c r="D23" s="66"/>
      <c r="E23" s="70"/>
      <c r="F23" s="67"/>
      <c r="G23" s="68"/>
    </row>
    <row r="24" spans="1:7">
      <c r="A24" s="64" t="s">
        <v>93</v>
      </c>
      <c r="B24" s="65"/>
      <c r="C24" s="65"/>
      <c r="D24" s="66"/>
      <c r="E24" s="70"/>
      <c r="F24" s="67"/>
      <c r="G24" s="68"/>
    </row>
    <row r="25" spans="1:7">
      <c r="A25" s="64" t="s">
        <v>49</v>
      </c>
      <c r="B25" s="65"/>
      <c r="C25" s="65"/>
      <c r="D25" s="66"/>
      <c r="E25" s="96"/>
      <c r="F25" s="67"/>
      <c r="G25" s="68"/>
    </row>
    <row r="26" spans="1:7">
      <c r="A26" s="64" t="s">
        <v>94</v>
      </c>
      <c r="B26" s="65"/>
      <c r="C26" s="65"/>
      <c r="D26" s="66"/>
      <c r="E26" s="96"/>
      <c r="F26" s="67"/>
      <c r="G26" s="68"/>
    </row>
    <row r="27" spans="1:7">
      <c r="A27" s="64" t="s">
        <v>82</v>
      </c>
      <c r="B27" s="65">
        <v>7786</v>
      </c>
      <c r="C27" s="65">
        <v>294</v>
      </c>
      <c r="D27" s="66">
        <v>5034</v>
      </c>
      <c r="E27" s="96">
        <v>1675</v>
      </c>
      <c r="F27" s="67"/>
      <c r="G27" s="68">
        <f t="shared" si="0"/>
        <v>14789</v>
      </c>
    </row>
    <row r="28" spans="1:7">
      <c r="A28" s="64" t="s">
        <v>95</v>
      </c>
      <c r="B28" s="65">
        <v>4420</v>
      </c>
      <c r="C28" s="71"/>
      <c r="D28" s="72"/>
      <c r="E28" s="96"/>
      <c r="F28" s="73"/>
      <c r="G28" s="68">
        <f t="shared" si="0"/>
        <v>4420</v>
      </c>
    </row>
    <row r="29" spans="1:7">
      <c r="A29" s="64" t="s">
        <v>96</v>
      </c>
      <c r="B29" s="65"/>
      <c r="C29" s="71"/>
      <c r="D29" s="72"/>
      <c r="E29" s="96"/>
      <c r="F29" s="73">
        <v>324</v>
      </c>
      <c r="G29" s="68">
        <f>SUM(B29:F29)</f>
        <v>324</v>
      </c>
    </row>
    <row r="30" spans="1:7">
      <c r="A30" s="64" t="s">
        <v>52</v>
      </c>
      <c r="B30" s="65"/>
      <c r="C30" s="71"/>
      <c r="D30" s="72"/>
      <c r="E30" s="96"/>
      <c r="F30" s="73"/>
      <c r="G30" s="68"/>
    </row>
    <row r="31" spans="1:7">
      <c r="A31" s="64" t="s">
        <v>55</v>
      </c>
      <c r="B31" s="65"/>
      <c r="C31" s="71"/>
      <c r="D31" s="72"/>
      <c r="E31" s="96"/>
      <c r="F31" s="73"/>
      <c r="G31" s="68"/>
    </row>
    <row r="32" spans="1:7">
      <c r="A32" s="64" t="s">
        <v>54</v>
      </c>
      <c r="B32" s="65"/>
      <c r="C32" s="71"/>
      <c r="D32" s="72"/>
      <c r="E32" s="70"/>
      <c r="F32" s="73"/>
      <c r="G32" s="68"/>
    </row>
    <row r="33" spans="1:7">
      <c r="A33" s="64" t="s">
        <v>157</v>
      </c>
      <c r="B33" s="65"/>
      <c r="C33" s="71"/>
      <c r="D33" s="72"/>
      <c r="E33" s="70"/>
      <c r="F33" s="73"/>
      <c r="G33" s="68"/>
    </row>
    <row r="34" spans="1:7" ht="13.5" thickBot="1">
      <c r="A34" s="17"/>
      <c r="B34" s="71"/>
      <c r="C34" s="71"/>
      <c r="D34" s="72"/>
      <c r="E34" s="92"/>
      <c r="F34" s="73"/>
      <c r="G34" s="68"/>
    </row>
    <row r="35" spans="1:7">
      <c r="A35" s="40" t="s">
        <v>139</v>
      </c>
      <c r="B35" s="74">
        <f>SUM(B19:B34)</f>
        <v>12206</v>
      </c>
      <c r="C35" s="74">
        <f>SUM(C19:C34)</f>
        <v>1327</v>
      </c>
      <c r="D35" s="74">
        <f>SUM(D19:D34)</f>
        <v>5034</v>
      </c>
      <c r="E35" s="74">
        <f>SUM(E19:E34)</f>
        <v>1675</v>
      </c>
      <c r="F35" s="74">
        <f>SUM(F19:F34)</f>
        <v>324</v>
      </c>
      <c r="G35" s="74">
        <f>SUM(B35:F35)</f>
        <v>20566</v>
      </c>
    </row>
    <row r="36" spans="1:7" ht="13.5" thickBot="1">
      <c r="A36" s="49"/>
      <c r="B36" s="50"/>
      <c r="C36" s="75"/>
      <c r="D36" s="76"/>
      <c r="E36" s="50"/>
      <c r="F36" s="77"/>
      <c r="G36" s="78"/>
    </row>
    <row r="37" spans="1:7" ht="13.5">
      <c r="A37" s="97" t="s">
        <v>171</v>
      </c>
    </row>
  </sheetData>
  <phoneticPr fontId="7" type="noConversion"/>
  <pageMargins left="0.78740157499999996" right="0.78740157499999996" top="0.984251969" bottom="0.984251969" header="0.5" footer="0.5"/>
  <pageSetup paperSize="9" scale="8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Navngitte områder</vt:lpstr>
      </vt:variant>
      <vt:variant>
        <vt:i4>6</vt:i4>
      </vt:variant>
    </vt:vector>
  </HeadingPairs>
  <TitlesOfParts>
    <vt:vector size="12" baseType="lpstr">
      <vt:lpstr>Tabell I 2013</vt:lpstr>
      <vt:lpstr>Tabell II 2013</vt:lpstr>
      <vt:lpstr>Tabell IIIa 2013</vt:lpstr>
      <vt:lpstr>Tabell IV 2013</vt:lpstr>
      <vt:lpstr>Tabell V 2013</vt:lpstr>
      <vt:lpstr>Tabell VI 2013</vt:lpstr>
      <vt:lpstr>'Tabell I 2013'!Utskriftsområde</vt:lpstr>
      <vt:lpstr>'Tabell II 2013'!Utskriftsområde</vt:lpstr>
      <vt:lpstr>'Tabell IIIa 2013'!Utskriftsområde</vt:lpstr>
      <vt:lpstr>'Tabell IV 2013'!Utskriftsområde</vt:lpstr>
      <vt:lpstr>'Tabell V 2013'!Utskriftsområde</vt:lpstr>
      <vt:lpstr>'Tabell VI 2013'!Utskriftsområde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Tabeller til russlandsforhandlingene mal</dc:title>
  <dc:creator>Grethe Aa. Kuhnle</dc:creator>
  <cp:lastModifiedBy>Guri Mæle Breigutu</cp:lastModifiedBy>
  <cp:lastPrinted>2014-10-08T16:23:09Z</cp:lastPrinted>
  <dcterms:created xsi:type="dcterms:W3CDTF">2000-10-24T13:58:08Z</dcterms:created>
  <dcterms:modified xsi:type="dcterms:W3CDTF">2014-10-10T01:35:04Z</dcterms:modified>
</cp:coreProperties>
</file>